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https://vialietuva-my.sharepoint.com/personal/aiskute_traniene_vialietuva_lt/Documents/Darbalaukis/2025/5852_A1_viadukas/Skelbimui/Naujas aplankas/"/>
    </mc:Choice>
  </mc:AlternateContent>
  <xr:revisionPtr revIDLastSave="3" documentId="13_ncr:1_{51907176-7BAC-4CC9-B7D4-42A8EBA2D02B}" xr6:coauthVersionLast="47" xr6:coauthVersionMax="47" xr10:uidLastSave="{452CF8C3-0ECB-4DC3-BEF6-835C2D0E8068}"/>
  <bookViews>
    <workbookView xWindow="-110" yWindow="-110" windowWidth="19420" windowHeight="10300" activeTab="2" xr2:uid="{7E9483EA-96C1-4082-B291-9580F4313DFB}"/>
  </bookViews>
  <sheets>
    <sheet name="DKŽ_1 S dalis" sheetId="2" r:id="rId1"/>
    <sheet name="DKŽ_2 SK dalis" sheetId="1" r:id="rId2"/>
    <sheet name="Santrauka" sheetId="5"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9" i="5" l="1"/>
  <c r="D8" i="5"/>
  <c r="D7" i="5"/>
  <c r="I5" i="1"/>
  <c r="I17" i="1"/>
  <c r="I58" i="1"/>
  <c r="I74" i="1"/>
  <c r="I123" i="1"/>
  <c r="I143" i="1"/>
  <c r="G133" i="1"/>
  <c r="G132" i="1"/>
  <c r="G131" i="1"/>
  <c r="G130" i="1"/>
  <c r="G129" i="1"/>
  <c r="G128" i="1"/>
  <c r="G127" i="1"/>
  <c r="G126" i="1"/>
  <c r="G125" i="1"/>
  <c r="G140" i="1"/>
  <c r="G139" i="1"/>
  <c r="G138" i="1"/>
  <c r="G137" i="1"/>
  <c r="G136" i="1"/>
  <c r="G135" i="1"/>
  <c r="G134" i="1"/>
  <c r="G121" i="1"/>
  <c r="G96" i="1"/>
  <c r="G95" i="1"/>
  <c r="G94" i="1"/>
  <c r="G93" i="1"/>
  <c r="G92" i="1"/>
  <c r="G91" i="1"/>
  <c r="G90" i="1"/>
  <c r="G89" i="1"/>
  <c r="G88" i="1"/>
  <c r="G87" i="1"/>
  <c r="G86" i="1"/>
  <c r="G85" i="1"/>
  <c r="G84" i="1"/>
  <c r="G83" i="1"/>
  <c r="G82" i="1"/>
  <c r="G81" i="1"/>
  <c r="G80" i="1"/>
  <c r="G79" i="1"/>
  <c r="G78" i="1"/>
  <c r="G77" i="1"/>
  <c r="G76" i="1"/>
  <c r="G72" i="1"/>
  <c r="G66" i="1"/>
  <c r="G65" i="1"/>
  <c r="G64" i="1"/>
  <c r="G63" i="1"/>
  <c r="G62" i="1"/>
  <c r="G46" i="1"/>
  <c r="G45" i="1"/>
  <c r="G44" i="1"/>
  <c r="G43" i="1"/>
  <c r="G42" i="1"/>
  <c r="G41" i="1"/>
  <c r="G40" i="1"/>
  <c r="G39" i="1"/>
  <c r="G38" i="1"/>
  <c r="G37" i="1"/>
  <c r="G36" i="1"/>
  <c r="G35" i="1"/>
  <c r="I98" i="2"/>
  <c r="G99" i="2"/>
  <c r="G98" i="2"/>
  <c r="G91" i="2"/>
  <c r="G90" i="2"/>
  <c r="G89" i="2"/>
  <c r="G88" i="2"/>
  <c r="G87" i="2"/>
  <c r="G94" i="2"/>
  <c r="G93" i="2"/>
  <c r="G73" i="2"/>
  <c r="G72" i="2"/>
  <c r="G71" i="2"/>
  <c r="G70" i="2"/>
  <c r="G69" i="2"/>
  <c r="G68" i="2"/>
  <c r="G67" i="2"/>
  <c r="G66" i="2"/>
  <c r="G65" i="2"/>
  <c r="G64" i="2"/>
  <c r="G63" i="2"/>
  <c r="G62" i="2"/>
  <c r="G61" i="2"/>
  <c r="G60" i="2"/>
  <c r="G59" i="2"/>
  <c r="G58" i="2"/>
  <c r="G57" i="2"/>
  <c r="G76" i="2"/>
  <c r="G77" i="2"/>
  <c r="G78" i="2"/>
  <c r="G79" i="2"/>
  <c r="G80" i="2"/>
  <c r="G81" i="2"/>
  <c r="G82" i="2"/>
  <c r="G83" i="2"/>
  <c r="G84" i="2"/>
  <c r="G85" i="2"/>
  <c r="G86" i="2"/>
  <c r="G92" i="2"/>
  <c r="G95" i="2"/>
  <c r="G96" i="2"/>
  <c r="G39" i="2"/>
  <c r="G38" i="2"/>
  <c r="G37" i="2"/>
  <c r="G36" i="2"/>
  <c r="G35" i="2"/>
  <c r="G34" i="2"/>
  <c r="G33" i="2"/>
  <c r="G32" i="2"/>
  <c r="G31" i="2"/>
  <c r="G30" i="2"/>
  <c r="G29" i="2"/>
  <c r="G50" i="2"/>
  <c r="G49" i="2"/>
  <c r="G48" i="2"/>
  <c r="G47" i="2"/>
  <c r="G46" i="2"/>
  <c r="G45" i="2"/>
  <c r="G44" i="2"/>
  <c r="G43" i="2"/>
  <c r="G42" i="2"/>
  <c r="G41" i="2"/>
  <c r="G40" i="2"/>
  <c r="G19" i="2"/>
  <c r="G18" i="2"/>
  <c r="G23" i="2"/>
  <c r="G22" i="2"/>
  <c r="G21" i="2"/>
  <c r="G20" i="2"/>
  <c r="I44" i="2" l="1"/>
  <c r="I34" i="2"/>
  <c r="G8" i="2"/>
  <c r="G6" i="2"/>
  <c r="G28" i="2" l="1"/>
  <c r="G25" i="2"/>
  <c r="G101" i="1"/>
  <c r="G114" i="1"/>
  <c r="G115" i="1"/>
  <c r="G116" i="1"/>
  <c r="G99" i="1"/>
  <c r="G100" i="1"/>
  <c r="G97" i="1"/>
  <c r="G68" i="1"/>
  <c r="G61" i="1"/>
  <c r="G54" i="1"/>
  <c r="G53" i="1"/>
  <c r="G52" i="1"/>
  <c r="G51" i="1"/>
  <c r="G56" i="1"/>
  <c r="G55" i="1"/>
  <c r="G57" i="1"/>
  <c r="G32" i="1"/>
  <c r="G21" i="1"/>
  <c r="G20" i="1"/>
  <c r="G22" i="1"/>
  <c r="G17" i="1"/>
  <c r="G16" i="1"/>
  <c r="G10" i="1"/>
  <c r="G11" i="1"/>
  <c r="G12" i="1"/>
  <c r="G7" i="1"/>
  <c r="G143" i="1" l="1"/>
  <c r="G54" i="2" l="1"/>
  <c r="G55" i="2"/>
  <c r="G56" i="2"/>
  <c r="G74" i="2"/>
  <c r="I86" i="2" s="1"/>
  <c r="G75" i="2"/>
  <c r="G53" i="2"/>
  <c r="G52" i="2"/>
  <c r="G27" i="2"/>
  <c r="G26" i="2"/>
  <c r="G24" i="2"/>
  <c r="G17" i="2"/>
  <c r="G15" i="2"/>
  <c r="G47" i="1"/>
  <c r="G142" i="1"/>
  <c r="G24" i="1"/>
  <c r="I28" i="2" l="1"/>
  <c r="G5" i="1"/>
  <c r="G141" i="1" l="1"/>
  <c r="G110" i="1" l="1"/>
  <c r="G104" i="1"/>
  <c r="G103" i="1"/>
  <c r="G102" i="1"/>
  <c r="G98" i="1"/>
  <c r="G69" i="1"/>
  <c r="G60" i="1"/>
  <c r="G27" i="1"/>
  <c r="G26" i="1"/>
  <c r="G25" i="1"/>
  <c r="G23" i="1"/>
  <c r="G15" i="1"/>
  <c r="G14" i="1"/>
  <c r="G13" i="1"/>
  <c r="G9" i="1"/>
  <c r="G8" i="1"/>
  <c r="G97" i="2" l="1"/>
  <c r="G122" i="1"/>
  <c r="G107" i="1"/>
  <c r="G106" i="1"/>
  <c r="G51" i="2" l="1"/>
  <c r="I60" i="2" s="1"/>
  <c r="G16" i="2"/>
  <c r="G14" i="2"/>
  <c r="G13" i="2"/>
  <c r="G12" i="2"/>
  <c r="G11" i="2"/>
  <c r="G10" i="2"/>
  <c r="G9" i="2"/>
  <c r="G7" i="2"/>
  <c r="G5" i="2"/>
  <c r="G109" i="1"/>
  <c r="G19" i="1"/>
  <c r="G18" i="1"/>
  <c r="G6" i="1"/>
  <c r="I97" i="2" l="1"/>
  <c r="I16" i="2"/>
  <c r="G124" i="1" l="1"/>
  <c r="G123" i="1"/>
  <c r="G120" i="1"/>
  <c r="G119" i="1"/>
  <c r="G118" i="1"/>
  <c r="G117" i="1"/>
  <c r="G113" i="1"/>
  <c r="G112" i="1"/>
  <c r="G111" i="1"/>
  <c r="G108" i="1"/>
  <c r="G105" i="1"/>
  <c r="G75" i="1"/>
  <c r="G74" i="1"/>
  <c r="G73" i="1"/>
  <c r="G71" i="1"/>
  <c r="G70" i="1"/>
  <c r="G67" i="1"/>
  <c r="G59" i="1"/>
  <c r="G58" i="1"/>
  <c r="G50" i="1"/>
  <c r="G49" i="1"/>
  <c r="G48" i="1"/>
  <c r="G34" i="1"/>
  <c r="G33" i="1"/>
  <c r="G31" i="1"/>
  <c r="G30" i="1"/>
  <c r="G29" i="1"/>
  <c r="G28" i="1"/>
  <c r="G144" i="1" l="1"/>
</calcChain>
</file>

<file path=xl/sharedStrings.xml><?xml version="1.0" encoding="utf-8"?>
<sst xmlns="http://schemas.openxmlformats.org/spreadsheetml/2006/main" count="983" uniqueCount="402">
  <si>
    <t>Skyrius</t>
  </si>
  <si>
    <t>Eilės Nr.</t>
  </si>
  <si>
    <t>Darbo pavadinimas, aprašymas</t>
  </si>
  <si>
    <t>Mato vnt.</t>
  </si>
  <si>
    <t>Kiekis</t>
  </si>
  <si>
    <r>
      <t xml:space="preserve">Vieneto kaina, Eur be PVM  </t>
    </r>
    <r>
      <rPr>
        <b/>
        <sz val="11"/>
        <color rgb="FFFF0000"/>
        <rFont val="Times New Roman"/>
        <family val="1"/>
        <charset val="186"/>
      </rPr>
      <t>(pildo Tiekėjas)</t>
    </r>
  </si>
  <si>
    <t>Iš viso, Eur be PVM</t>
  </si>
  <si>
    <t>1. Paruošiamieji darbai</t>
  </si>
  <si>
    <t>1.1</t>
  </si>
  <si>
    <t>1.2</t>
  </si>
  <si>
    <t>1.3</t>
  </si>
  <si>
    <t>1.4</t>
  </si>
  <si>
    <t>vnt.</t>
  </si>
  <si>
    <t>Iš viso skyriuje 1, Eur be PVM</t>
  </si>
  <si>
    <t>2.1</t>
  </si>
  <si>
    <t>2.2</t>
  </si>
  <si>
    <t>2.3</t>
  </si>
  <si>
    <t>2.4</t>
  </si>
  <si>
    <t>2.5</t>
  </si>
  <si>
    <t>2.6</t>
  </si>
  <si>
    <t>2.7</t>
  </si>
  <si>
    <t>2.8</t>
  </si>
  <si>
    <t>2.9</t>
  </si>
  <si>
    <t>2.10</t>
  </si>
  <si>
    <t>2.11</t>
  </si>
  <si>
    <t>2.12</t>
  </si>
  <si>
    <t>m</t>
  </si>
  <si>
    <t>Iš viso skyriuje 2, Eur be PVM</t>
  </si>
  <si>
    <t>3.1</t>
  </si>
  <si>
    <t>Iš viso skyriuje 3, Eur be PVM</t>
  </si>
  <si>
    <t>4.1</t>
  </si>
  <si>
    <t>Iš viso skyriuje 4, Eur be PVM</t>
  </si>
  <si>
    <t>Iš viso skyriuje 5, Eur be PVM</t>
  </si>
  <si>
    <t>6.1</t>
  </si>
  <si>
    <t>Iš viso skyriuje 6, Eur be PVM</t>
  </si>
  <si>
    <t>kompl.</t>
  </si>
  <si>
    <t>1.11</t>
  </si>
  <si>
    <t>2. Esamų konstrukcijų išardymas</t>
  </si>
  <si>
    <t>kg</t>
  </si>
  <si>
    <t>7. Baigiamieji darbai</t>
  </si>
  <si>
    <t>Iš viso skyriuje 7, Eur be PVM</t>
  </si>
  <si>
    <t>km</t>
  </si>
  <si>
    <t>1.5</t>
  </si>
  <si>
    <t>1.6</t>
  </si>
  <si>
    <t>1.7</t>
  </si>
  <si>
    <t>1.8</t>
  </si>
  <si>
    <t>1.9</t>
  </si>
  <si>
    <t>1.10</t>
  </si>
  <si>
    <t>IŠ VISO ŽINIARAŠTYJE 2, EUR BE PVM</t>
  </si>
  <si>
    <t>DARBŲ KIEKIŲ ŽINIARAŠČIŲ SANTRAUKA</t>
  </si>
  <si>
    <t>Darbų kiekių žin. nr.</t>
  </si>
  <si>
    <t>Žiniaraščio pavadinimas</t>
  </si>
  <si>
    <t>Vertė, EUR be PVM</t>
  </si>
  <si>
    <t xml:space="preserve">KONSTRUKCIJŲ DALIS </t>
  </si>
  <si>
    <t xml:space="preserve">SUSISIEKIMO DALIS </t>
  </si>
  <si>
    <t>Vertės į pasiūlymo formą</t>
  </si>
  <si>
    <t>Iš viso žiniaraščiuose  (Eur be PVM):</t>
  </si>
  <si>
    <t>Žiniaraščio priedas</t>
  </si>
  <si>
    <t>3.2</t>
  </si>
  <si>
    <t>Valstybinės reikšmės krašto kelio Nr. 138 Vilkaviškis-Kudirkos Naumiestis-Šakiai 20,461 km tilto per Šešupę rekonstravimas</t>
  </si>
  <si>
    <t>DARBŲ KIEKIŲ ŽINIARAŠTIS NR. 2 – STATINIO KONSTRUKCIJŲ DALIS</t>
  </si>
  <si>
    <t>2. Žemės darbai</t>
  </si>
  <si>
    <t>7.1</t>
  </si>
  <si>
    <t>7.2</t>
  </si>
  <si>
    <t>Pastaba: Rangovas pildo pasirinktinai I arba II projektinės kelio dangos konstrukcijos variantą</t>
  </si>
  <si>
    <t>3.3</t>
  </si>
  <si>
    <t>3.4</t>
  </si>
  <si>
    <t>3.5</t>
  </si>
  <si>
    <t>3.6</t>
  </si>
  <si>
    <t>3.7</t>
  </si>
  <si>
    <t>3.8</t>
  </si>
  <si>
    <t>3.9</t>
  </si>
  <si>
    <t>3.10</t>
  </si>
  <si>
    <t>3.11</t>
  </si>
  <si>
    <t>3.12</t>
  </si>
  <si>
    <t>3.13</t>
  </si>
  <si>
    <t>3.14</t>
  </si>
  <si>
    <t>3.15</t>
  </si>
  <si>
    <t>3.16</t>
  </si>
  <si>
    <t>3.17</t>
  </si>
  <si>
    <t>3.18</t>
  </si>
  <si>
    <t>3.19</t>
  </si>
  <si>
    <t>3.20</t>
  </si>
  <si>
    <t>3.21</t>
  </si>
  <si>
    <t>3.22</t>
  </si>
  <si>
    <t>3.23</t>
  </si>
  <si>
    <t>4.2</t>
  </si>
  <si>
    <t>4.3</t>
  </si>
  <si>
    <t>4.4</t>
  </si>
  <si>
    <t>4.5</t>
  </si>
  <si>
    <t>4.6</t>
  </si>
  <si>
    <t>4.7</t>
  </si>
  <si>
    <t>4.8</t>
  </si>
  <si>
    <t>4.9</t>
  </si>
  <si>
    <t>4.10</t>
  </si>
  <si>
    <t>5.1</t>
  </si>
  <si>
    <t>5.2</t>
  </si>
  <si>
    <t>5.3</t>
  </si>
  <si>
    <t>5.4</t>
  </si>
  <si>
    <t>5.5</t>
  </si>
  <si>
    <t>5.6</t>
  </si>
  <si>
    <t>5.7</t>
  </si>
  <si>
    <t>5.8</t>
  </si>
  <si>
    <t>5.9</t>
  </si>
  <si>
    <t>5.10</t>
  </si>
  <si>
    <t>5.11</t>
  </si>
  <si>
    <t>5.12</t>
  </si>
  <si>
    <t>5.13</t>
  </si>
  <si>
    <t>5.14</t>
  </si>
  <si>
    <t>5.15</t>
  </si>
  <si>
    <t>5.16</t>
  </si>
  <si>
    <t>5.17</t>
  </si>
  <si>
    <t>5.18</t>
  </si>
  <si>
    <t>5.19</t>
  </si>
  <si>
    <t>5.20</t>
  </si>
  <si>
    <t>5.21</t>
  </si>
  <si>
    <t>5.22</t>
  </si>
  <si>
    <t>6.2</t>
  </si>
  <si>
    <t>6.3</t>
  </si>
  <si>
    <t>6.4</t>
  </si>
  <si>
    <t>6.5</t>
  </si>
  <si>
    <t>6.6</t>
  </si>
  <si>
    <t>6.7</t>
  </si>
  <si>
    <t>6.8</t>
  </si>
  <si>
    <t>6.9</t>
  </si>
  <si>
    <t>6.10</t>
  </si>
  <si>
    <t>Grįžtamosios medžiagos (nufrezuotas asfaltas) (vieneto kaina didesnė arba lygi ≥ 9,58 Eur/m3) (sąmatoje įvertinamas su minuso ženklu)</t>
  </si>
  <si>
    <t xml:space="preserve">Armatūros gaminių sudėjimas į betonuojamas konstrukcijas </t>
  </si>
  <si>
    <t>3.24</t>
  </si>
  <si>
    <t>3.25</t>
  </si>
  <si>
    <t>3.26</t>
  </si>
  <si>
    <t>3.27</t>
  </si>
  <si>
    <t>3.28</t>
  </si>
  <si>
    <t>3.29</t>
  </si>
  <si>
    <t>3.30</t>
  </si>
  <si>
    <t>3.31</t>
  </si>
  <si>
    <t>3.32</t>
  </si>
  <si>
    <t>3.33</t>
  </si>
  <si>
    <t>3.34</t>
  </si>
  <si>
    <t>4.11</t>
  </si>
  <si>
    <t>4.12</t>
  </si>
  <si>
    <t>5.23</t>
  </si>
  <si>
    <t>5.24</t>
  </si>
  <si>
    <t>5.25</t>
  </si>
  <si>
    <t>5.26</t>
  </si>
  <si>
    <t>5.27</t>
  </si>
  <si>
    <t>5.28</t>
  </si>
  <si>
    <t>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t>
  </si>
  <si>
    <t>8.1</t>
  </si>
  <si>
    <r>
      <rPr>
        <b/>
        <sz val="10"/>
        <rFont val="Times New Roman"/>
        <family val="1"/>
        <charset val="186"/>
      </rPr>
      <t>Negrąžinamos medžiagos</t>
    </r>
    <r>
      <rPr>
        <sz val="10"/>
        <rFont val="Times New Roman"/>
        <family val="1"/>
        <charset val="186"/>
      </rPr>
      <t xml:space="preserve">
Darbų vykdymo metu nepanaudotos frezuoto asfalto granulės, skalda, žvyras, žvyro ir skaldos mišinys, nesurištasis mineralinių medžiagų mišinys, grindinio akmenys (neužteršti gruntu) yra laikomi negrąžinamomis medžiagomis. Jos sąmatoje turi būti nurodytos atskira (-omis) eilute (-ėmis) su minuso ženklu. Šios medžiagos lieka rangovui.
Mediena (išskyrus krūmus, šakas ir kelmus) taip pat laikoma negrąžinama medžiaga, kuri lieka rangovui. Jei mediena yra menkavertė ir skirta tik utilizavimui, sąmatoje utilizavimo išlaidos vertinamos su pliuso ženklu. Jei mediena nėra menkavertė ir gali būti parduota, sąmatoje tai vertinama su minuso ženklu. Medienos būklę ir kainą vertinasi pats rangovas savarankiškai savo rizika.</t>
    </r>
  </si>
  <si>
    <r>
      <rPr>
        <b/>
        <sz val="10"/>
        <rFont val="Times New Roman"/>
        <family val="1"/>
        <charset val="186"/>
      </rPr>
      <t>Statybinės atliekos</t>
    </r>
    <r>
      <rPr>
        <sz val="10"/>
        <rFont val="Times New Roman"/>
        <family val="1"/>
        <charset val="186"/>
      </rPr>
      <t xml:space="preserve">
Visos medžiagos, nepatenkančios į statybinių ir (ar) negrąžinamų medžiagų sąrašą ir (ar) kurių neįmanoma panaudoti antrą kartą, kaip atliekos turi būti sutvarkomos rangovo pagal galiojančius aplinkos apsaugos reikalavimus (rangovas privalo įsivertinti visas su tvarkymu susijusias išlaidas).</t>
    </r>
  </si>
  <si>
    <t>Magistralinio kelio A1 Vilnius–Kaunas–Klaipėda 144,72 km dviejų lygių sankryžos viaduko kapitalinis remontas</t>
  </si>
  <si>
    <t>Geodezinis trasos nužymėjimas</t>
  </si>
  <si>
    <t>m²</t>
  </si>
  <si>
    <t>Augalinio grunto pašalinimas</t>
  </si>
  <si>
    <t>m³</t>
  </si>
  <si>
    <t>Augalinio grunto išvežimas į laikino sandėliavimo aikštelę</t>
  </si>
  <si>
    <t>Esamo kelio ženklo atramos su pamatu perstatymas</t>
  </si>
  <si>
    <t>Asfaltbetonio dangos hvid=0,16 m frezavimas ir išvežimas Rangovo pasirinktu atstumu</t>
  </si>
  <si>
    <t>Asfaltbetonio dangos hvid=0,30 m frezavimas ir išvežimas Rangovo pasirinktu atstumu</t>
  </si>
  <si>
    <r>
      <t>Apsauginių kelio atitvarų demontavimas ir išvežimas į Užsakovo nurodytą vietą (</t>
    </r>
    <r>
      <rPr>
        <i/>
        <sz val="11"/>
        <rFont val="Times New Roman"/>
        <family val="1"/>
        <charset val="186"/>
      </rPr>
      <t>žiūrėti žiniaraščio priedą dėl išvežimo</t>
    </r>
    <r>
      <rPr>
        <sz val="11"/>
        <rFont val="Times New Roman"/>
        <family val="1"/>
        <charset val="186"/>
      </rPr>
      <t>)</t>
    </r>
  </si>
  <si>
    <t>Augalinio grunto išvežimas į išlykį Rangovo pasirinktu atstumu</t>
  </si>
  <si>
    <r>
      <t>Vienstiebių kelio ženklų atramų išardymas ir išvežimas į Užsakovo nurodytą vietą (</t>
    </r>
    <r>
      <rPr>
        <i/>
        <sz val="11"/>
        <rFont val="Times New Roman"/>
        <family val="1"/>
        <charset val="186"/>
      </rPr>
      <t>žiūrėti žiniaraščio priedą dėl išvežimo</t>
    </r>
    <r>
      <rPr>
        <sz val="11"/>
        <rFont val="Times New Roman"/>
        <family val="1"/>
        <charset val="186"/>
      </rPr>
      <t>)</t>
    </r>
  </si>
  <si>
    <r>
      <t>Skydų nuėmimas nuo vienstiebių atramų ir išvežimas į Užsakovo nurodytą vietą (</t>
    </r>
    <r>
      <rPr>
        <i/>
        <sz val="11"/>
        <rFont val="Times New Roman"/>
        <family val="1"/>
        <charset val="186"/>
      </rPr>
      <t>žiūrėti žiniaraščio priedą dėl išvežimo</t>
    </r>
    <r>
      <rPr>
        <sz val="11"/>
        <rFont val="Times New Roman"/>
        <family val="1"/>
        <charset val="186"/>
      </rPr>
      <t>)</t>
    </r>
  </si>
  <si>
    <t>Žemės sankasos kvalifikuotas pagerinimas pagal MN GPSR 12 h=0,30 m</t>
  </si>
  <si>
    <t>Žemės sankasos sustiprinimas pagal MN GPSR 12 h=0,30 m</t>
  </si>
  <si>
    <t>Žemės sankasos planiravimas mechanizuotai</t>
  </si>
  <si>
    <t>Žemės sankasos planiravimas rankiniu būdu</t>
  </si>
  <si>
    <t>Žemės sankasos tankinimas (h=0,3 m)</t>
  </si>
  <si>
    <t>Kelio šlaitų ir griovių planiravimas mechanizuotai</t>
  </si>
  <si>
    <t>Kelio šlaitų ir griovių planiravimas rankiniu būdu</t>
  </si>
  <si>
    <t>Žemės sankasos formavimas (iškasos)</t>
  </si>
  <si>
    <t>Kelio dangos konstrukcijos pagrindų su skalda ardymas</t>
  </si>
  <si>
    <t>Pakopų įrengimas (iškasos)</t>
  </si>
  <si>
    <t>Žemės sankasos formavimas (panaudojant iškasas)</t>
  </si>
  <si>
    <t>Grunto išvežimas Rangovo pasirinktu atstumu (į išlykį)</t>
  </si>
  <si>
    <t>4.13</t>
  </si>
  <si>
    <t>4.14</t>
  </si>
  <si>
    <t>4.15</t>
  </si>
  <si>
    <t>4.16</t>
  </si>
  <si>
    <t>3.35</t>
  </si>
  <si>
    <t>3.36</t>
  </si>
  <si>
    <t>3.37</t>
  </si>
  <si>
    <t>3.38</t>
  </si>
  <si>
    <t>3.39</t>
  </si>
  <si>
    <t>3.40</t>
  </si>
  <si>
    <t>3.41</t>
  </si>
  <si>
    <t>3. Drenažo įrengimas</t>
  </si>
  <si>
    <t>Esamų gelžbetoninių drenažo šulinių pašalinimas</t>
  </si>
  <si>
    <t>Drenažo įrengimas iš perforuotų d113/126 vamzdžių su kokoso plaušo filtru</t>
  </si>
  <si>
    <t>Geotekstilė drenažui 170 g/m²</t>
  </si>
  <si>
    <t>Skaldelė drenažui 5/8</t>
  </si>
  <si>
    <t>Skaldelė drenažui 11/16</t>
  </si>
  <si>
    <t>d600 šulinių įrengimas</t>
  </si>
  <si>
    <t>4. Takų įrengimas (I variantas)</t>
  </si>
  <si>
    <t>4. Takų įrengimas (II variantas)</t>
  </si>
  <si>
    <t>Apsauginio šalčiui atsparaus sluoksnio kf≥1,5×10-5 m/s, h=0,19 m įrengimas</t>
  </si>
  <si>
    <t>Skaldos pagrindo iš nesurišto mineralinių medžiagų mišinio 0/45 h=0,15 įrengimas</t>
  </si>
  <si>
    <t>Išlyginamojo sluoksnio iš dolomito skaldos atsijų 0/5 įrengimas h=0,03m</t>
  </si>
  <si>
    <t>Betoninių pilkos spalvos plytelių 375x375x80 įrengimas</t>
  </si>
  <si>
    <t>Betoninių vejos bordiūrų 1000x80x200 įrengimas ant betono pagrindo</t>
  </si>
  <si>
    <t>Šalčiui nejautrių medžiagų sluoksnio kf≥1,5×10-5 m/s, h=0,19 m įrengimas</t>
  </si>
  <si>
    <t>5. Dangų konstrukcijų įrengimo darbai (DK1, I variantas)</t>
  </si>
  <si>
    <t>5. Dangų konstrukcijų įrengimo darbai (DK1, II variantas)</t>
  </si>
  <si>
    <t>Skaldos pagrindo sluoksnio iš nesurišto mineralinių medžiagų mišinio fr. 0/45 h=0,20 m įrengimas</t>
  </si>
  <si>
    <t>Asfalto pagrindo sluoksnio iš mišinio AC 22 PN, h=0,10 m įrengimas</t>
  </si>
  <si>
    <t>Pagruntavimas bitumine emulsija tarp asfalto dangos sluoksnių</t>
  </si>
  <si>
    <t>Asfalto viršutinio sluoksnio iš mišinio AC 11 VN, h=0,04 m įrengimas</t>
  </si>
  <si>
    <t>Skersinių ir išilginių siūlių gruntavimas bitumine emulsija</t>
  </si>
  <si>
    <t>Grunto sluoksnio po kelkraščiu įrengimas (ŽB, ŽG, ŽP, SB, SG, ŽD, ŽM, SD, SM (Mišiniai ŽB, ŽG, ŽP pagal LST 1331))</t>
  </si>
  <si>
    <t>Apsauginio šalčiui atsparaus sluoksnio h=0,41 m įrengimas</t>
  </si>
  <si>
    <t>Kelkraščių  įrengimas (11/22 fr. skaldos 85%, augalinio grunto 15% mišinio)</t>
  </si>
  <si>
    <t>Skaldos pagrindo sluoksnio iš nesurišto mineralinių medžiagų mišinio fr. 0/45 h=0,25 m įrengimas</t>
  </si>
  <si>
    <t>Šalčiui nejautrių medžiagų sluoksnio, h(min)=0,36 m įrengimas</t>
  </si>
  <si>
    <t>Kelkraščių įrengimas (11/22 fr. skaldos 85%, augalinio grunto 15% mišinio)</t>
  </si>
  <si>
    <t>6. Dangų konstrukcijų įrengimo darbai (DK100, I variantas)</t>
  </si>
  <si>
    <t>6.11</t>
  </si>
  <si>
    <t>6.12</t>
  </si>
  <si>
    <t>6.13</t>
  </si>
  <si>
    <t>6. Dangų konstrukcijų įrengimo darbai (DK100, II variantas)</t>
  </si>
  <si>
    <t>Asfalto pagrindo sluoksnio iš mišinio AC 32 PS, h=0,18 m įrengimas</t>
  </si>
  <si>
    <t>Asfalto apatinio sluoksnio iš mišinio AC 22 AS, h=0,08 m įrengimas</t>
  </si>
  <si>
    <t>Asfalto viršutinio sluoksnio iš mišinio SMA 11 S, h=0,04 m įrengimas</t>
  </si>
  <si>
    <t>Paviršiaus šiurkštinimas 1/3 arba 2/5 frakcijos skaldyta mineraline medžiaga</t>
  </si>
  <si>
    <t>Griovio dugno tvirtinimas žvyru fr. 16/32 h=10 cm</t>
  </si>
  <si>
    <t>Griovio dugno tvirtinimas skalda fr. 22/56 h=15 cm</t>
  </si>
  <si>
    <t>Apsauginio šalčiui atsparaus sluoksnio, h=0,50 m įrengimas</t>
  </si>
  <si>
    <t>Skaldos pagrindo sluoksnio iš nesurišto mineralinių medžiagų mišinio fr. 0/45 h=0,30 m įrengimas</t>
  </si>
  <si>
    <t>Šalčiui nejautrių medžiagų sluoksnio, h(min)=0,40 m įrengimas</t>
  </si>
  <si>
    <t>7.3</t>
  </si>
  <si>
    <t>7.4</t>
  </si>
  <si>
    <t>7.5</t>
  </si>
  <si>
    <t>7.6</t>
  </si>
  <si>
    <t>7.7</t>
  </si>
  <si>
    <t>7.8</t>
  </si>
  <si>
    <t>7.9</t>
  </si>
  <si>
    <t>7.10</t>
  </si>
  <si>
    <t>7.11</t>
  </si>
  <si>
    <t>Apsauginių kelio barjerų N2 W4 A įrengimas</t>
  </si>
  <si>
    <t>Apsauginių kelio atitvarų N2 W4 A pradinių ir galinių komponentų įrengimas</t>
  </si>
  <si>
    <t>Apsauginių kelio barjerų H1 W4 A įrengimas</t>
  </si>
  <si>
    <t>Apsauginių kelio atitvarų H1 W4 A pradinių ir galinių komponentų įrengimas</t>
  </si>
  <si>
    <t>Apsauginių kelio barjerų H2 W4 A įrengimas</t>
  </si>
  <si>
    <t>Apsauginių kelio barjerų H2 W2 A įrengimas</t>
  </si>
  <si>
    <t>Signalinių stulpelių įrengimas</t>
  </si>
  <si>
    <t>Augalinio grunto užpylimas ir apsėjimas žole h=0,06 m (panaudojamas nuimtas augalinis gruntas)</t>
  </si>
  <si>
    <t>Horizontalaus ženklinimo (termoplastinėmis arba reaktyviosiomis medžiagomis su stiklo rutuliukais) 1.1 įrengimas</t>
  </si>
  <si>
    <t>Horizontalaus ženklinimo (termoplastinėmis arba reaktyviosiomis medžiagomis su stiklo rutuliukais) 1.2 įrengimas (struktūrinis ženklinimas)</t>
  </si>
  <si>
    <t>Horizontalaus ženklinimo (termoplastinėmis arba reaktyviosiomis medžiagomis su stiklo rutuliukais) 1.8 įrengimas</t>
  </si>
  <si>
    <t>8 Kiti darbai</t>
  </si>
  <si>
    <t>Iš viso skyriuje 8, Eur be PVM</t>
  </si>
  <si>
    <t>IŠ VISO ŽINIARAŠTYJE 1, EUR BE PVM</t>
  </si>
  <si>
    <t>DARBŲ KIEKIŲ ŽINIARAŠTIS NR. 1 – SUSISIEKIMO DALIS</t>
  </si>
  <si>
    <t>Laikinos tarpinės atramos (skyriamuojoje jostoje) įrengimas ir išardymas</t>
  </si>
  <si>
    <t>t</t>
  </si>
  <si>
    <r>
      <t>Metalinių turėklų ant viaduko ir tarnybinių laiptų išardymas (nuvalymas nuo kitų medžiagų) ir išvežimas į Užsakovo nurodytą vietą (</t>
    </r>
    <r>
      <rPr>
        <i/>
        <sz val="11"/>
        <rFont val="Times New Roman"/>
        <family val="1"/>
        <charset val="186"/>
      </rPr>
      <t>žiūrėti žiniaraščio priedą dėl išvežimo</t>
    </r>
    <r>
      <rPr>
        <sz val="11"/>
        <rFont val="Times New Roman"/>
        <family val="1"/>
        <charset val="186"/>
      </rPr>
      <t>)</t>
    </r>
  </si>
  <si>
    <t>Gelžbetoninių šalitilčių ir turėlinių blokų ir gelžbetonių atitvarų ardymas ir išvežimas Rangovo pasirinktu atstumu</t>
  </si>
  <si>
    <t>Pereinamųjų plokščių ir gulekšnių ardymas ir išvežimas Rangovo pasirinktu atstumu</t>
  </si>
  <si>
    <t>Gelžbetoninių blokų ardymas ir išvežimas Rangovo pasirinktu atstumu</t>
  </si>
  <si>
    <t>Asfalto dangos h=10 cm nufrezavimas ir išvežimas Rangovo pasirinktu atstumu</t>
  </si>
  <si>
    <t>Esamos hidroizoliacijos ardymas ir išvežimas Rangovo pasirinktu atstumu</t>
  </si>
  <si>
    <t>Gelžbetoninės perdangos plokštės ir sijų ardymas ir išvežimas Rangovo pasirinktu atstumu</t>
  </si>
  <si>
    <t>Gelžbetoninių tarpinių atramų ardymas ir išvežimas Rangovo pasirinktu atstumu</t>
  </si>
  <si>
    <t>Gelžbetoninių krantinių atramų ardymas ir išvežimas Rangovo pasirinktu atstumu</t>
  </si>
  <si>
    <t>Gelžbetoninių laiptų, aikštelių ir plokščių ardymas ir išvežimas Rangovo pasirinktu atstumu</t>
  </si>
  <si>
    <t>Gelžbetoninių šlaitų tvirtinimo ardymas ir išvežimas Rangovo pasirinktu atstumu</t>
  </si>
  <si>
    <t>3. Kraštinių atramų įrengimas</t>
  </si>
  <si>
    <t>Grunto iškasimas išvežant rangovo pasirinktu atstumu (1% darbų atliekami rankiniu būdu)</t>
  </si>
  <si>
    <t>Bandomo polio ir įrangos polių bandymui įrengimas</t>
  </si>
  <si>
    <t>Polių bandymas apkrova</t>
  </si>
  <si>
    <t>Grunto pagrindo planiravimas rankiniu būdu prieš  betonuojant kraštinių atramų rostverkus</t>
  </si>
  <si>
    <t>Skaldos fr. 0/45 sluoksnio h=20 cm įrengimas ir sutankinimas prieš betonuojant kraštinių atramų rostverkus</t>
  </si>
  <si>
    <t>Paruošiamojo betono C12/15 sluoksnio h=5cm įrengimas prieš betonuojant kraštinių atramų rostverkus</t>
  </si>
  <si>
    <t>Kraštinių atramų rostverkų monolitnimas</t>
  </si>
  <si>
    <t>Kraštinių atramų liemens betonavimas</t>
  </si>
  <si>
    <t>Kraštinių atramų paviršių valymas prieš padengiant teptine hidroizoliacija</t>
  </si>
  <si>
    <t>Dviejų sluoksnių teptinės bituminės hidroizoliacijos įrengimas</t>
  </si>
  <si>
    <t>Kraštinių atramų užpylimas gerai drenuojančiu gruntu</t>
  </si>
  <si>
    <t>Skaldos prizmių įrengimas</t>
  </si>
  <si>
    <t>Surenkamų gulekšnių montavimas</t>
  </si>
  <si>
    <t>Pereinamųjų plokščių montavimas</t>
  </si>
  <si>
    <t>Betoninių paviršių plovimas aukštu slėgiu prieš klojant išlyginamąjį sluoksnį</t>
  </si>
  <si>
    <t>Išlyginamojo sluoksnio hvid.=4,0 cm įrengimas</t>
  </si>
  <si>
    <t>Betoninių paviršių plovimas aukštu slėgiu prieš klojant hidroizoliaciją</t>
  </si>
  <si>
    <t>Dviejų sluoksnių bituminės prilydomosios hidroizoliacijos įrengimas</t>
  </si>
  <si>
    <t>2,0 cm storio apsauginio asfalto SMA 5 S sluoksnio ant hidroizoliacijos klojamas rankiniu būdu</t>
  </si>
  <si>
    <t>Kelio juodų dangų paviršiaus gruntavimas polimerais modifikuota bitumo emulsija</t>
  </si>
  <si>
    <t>Išlyginamojo sluoksnio iš asfalto mišinio AC 16 AS įrengimas rankiniu būdu</t>
  </si>
  <si>
    <t>Skersinių siūlių pagruntavimas karštu bitumu h = 0,14 m</t>
  </si>
  <si>
    <t>Gruntavimas prieš sandarinimo juostos įrengimą</t>
  </si>
  <si>
    <t>Siūlių hermetizavimas sandarinimo juosta</t>
  </si>
  <si>
    <t>Betoninių paviršių plovimas aukštu slėgiu</t>
  </si>
  <si>
    <t>Betoninių paviršių padengimas elastine dažų sistema</t>
  </si>
  <si>
    <t>Metalinių apsauginių atitvarų H2 W4 A įrengimas</t>
  </si>
  <si>
    <t>Šalitilčio plokščių betoninių paviršių plovimas aukštu slėgiu prieš padengiant epoksidine danga</t>
  </si>
  <si>
    <t>Betoninių paviršių gruntavimas prieš padengiant epoksidinę dangą</t>
  </si>
  <si>
    <t>Šalitilčio plokščių padengimas epoksidine danga su smėlio pabarstu</t>
  </si>
  <si>
    <t>Šalitilčio plokščių padengimas UV viršutine apsaugine danga</t>
  </si>
  <si>
    <t>Fasadinių krantinių atramų betoninių paviršių glaistymas remontiniais mišiniais (tvid =5 mm)</t>
  </si>
  <si>
    <t>Gręžinių Ø600 mm polių įrengimas</t>
  </si>
  <si>
    <t>Monolitinio ruožo tarp gulekšnių įrengimas</t>
  </si>
  <si>
    <t>Išlyginamojo betono sluoksnio įrengimas ant gulekšnių</t>
  </si>
  <si>
    <t>Tarpų tarp pereinamųjų plokščių ir krantinių atramų užbetonavimas</t>
  </si>
  <si>
    <t>Viršutinio sluoksnio įrengimas  iš SMA 8 S su PMB (sluoksnis 4,0 cm storio)</t>
  </si>
  <si>
    <t>Betoninių kelio bordiūrų įrengimas ant betoninio pagrindo</t>
  </si>
  <si>
    <t>4. Tarpinių atramų įrengimas</t>
  </si>
  <si>
    <t>Polių bandymas</t>
  </si>
  <si>
    <t>Grunto pagrindo planiravimas rankiniu būdu prieš betonuojant kraštinių atramų rostverkus</t>
  </si>
  <si>
    <t>Tarpinių atramų rostverkų monolitnimas</t>
  </si>
  <si>
    <t>Tarpinių atramų liemens betonavimas</t>
  </si>
  <si>
    <t>Tarpinių atramų paviršių valymas prieš padengiant teptine hidroizoliacija</t>
  </si>
  <si>
    <t>Tarpinių atramų užpylimas gerai drenuojančiu gruntu</t>
  </si>
  <si>
    <t>Fasadinių tarpinių atramų betoninių paviršių glaistymas remontiniais mišiniais (tvid =5 mm)</t>
  </si>
  <si>
    <t>Gręžinių Ø800 mm polių įrengimas</t>
  </si>
  <si>
    <t>Paruošiamojo betono sluoksnio h=5cm įrengimas prieš betonuojant kraštinių atramų rostverkus</t>
  </si>
  <si>
    <t>5. Perdangos įrengimas</t>
  </si>
  <si>
    <t>5.29</t>
  </si>
  <si>
    <t>5.30</t>
  </si>
  <si>
    <t>5.31</t>
  </si>
  <si>
    <t>5.32</t>
  </si>
  <si>
    <t>5.33</t>
  </si>
  <si>
    <t>5.34</t>
  </si>
  <si>
    <t>5.35</t>
  </si>
  <si>
    <t>5.36</t>
  </si>
  <si>
    <t>5.37</t>
  </si>
  <si>
    <t>5.38</t>
  </si>
  <si>
    <t>5.39</t>
  </si>
  <si>
    <t>5.40</t>
  </si>
  <si>
    <t>5.41</t>
  </si>
  <si>
    <t>5.42</t>
  </si>
  <si>
    <t>5.43</t>
  </si>
  <si>
    <t>5.44</t>
  </si>
  <si>
    <t>5.45</t>
  </si>
  <si>
    <t>5.46</t>
  </si>
  <si>
    <t>5.47</t>
  </si>
  <si>
    <t>5.48</t>
  </si>
  <si>
    <t>5.49</t>
  </si>
  <si>
    <t>Plieninių tvirtinimo detalių įrengimas atraminiams guoliams</t>
  </si>
  <si>
    <t>Plieninių sijų įrengimas</t>
  </si>
  <si>
    <t>Plieninių elementų paviršiaus paruošimas ir padengimas antikorozine dažų sistema</t>
  </si>
  <si>
    <t>Sandarinimo juostos įrengimas tarp plieninių perdangos sijų ir gelžbetoninių perdangos plokščių</t>
  </si>
  <si>
    <t>Monolitinės perdangos plokštės betonavimas</t>
  </si>
  <si>
    <t>Surenkamų turėklinių blokų įrengimas</t>
  </si>
  <si>
    <t>Monolitinės turėklų blokų dalių įrengimas</t>
  </si>
  <si>
    <t>Tarpų tarp turėklinių blokų užtaisymas sandarinimo mastika</t>
  </si>
  <si>
    <t>Vandens nuleidimo šulinėlių su šoniniu išleidimu įmonolitinimas</t>
  </si>
  <si>
    <t>Vandens nuleidimo šulinėlių įmonolitinimas</t>
  </si>
  <si>
    <t>Lietaus nuvedimo sistemos PP DN 160 lietvamzdžių įmonolitinimas įskaitant ir fasonines dalis</t>
  </si>
  <si>
    <t>Vienprofilinių deformacinių pjūvių įrengimas</t>
  </si>
  <si>
    <t>Perdangos betoninių paviršių plovimas aukštu slėgiu prieš klojant išlyginamąjį sluoksnį</t>
  </si>
  <si>
    <t>Perdangos betoninių paviršių plovimas aukštu slėgiu prieš klojant hidroizoliaciją</t>
  </si>
  <si>
    <t>Drenažinės juostos įrengimas</t>
  </si>
  <si>
    <t>Lietaus nuvedimo sistemos PP DN 110 lietvamzdžių montavimas tvirtinant prie konstrukcijos įskaitant ir fasonines dalis</t>
  </si>
  <si>
    <t>Lietaus nuvedimo sistemos PP DN 160 lietvamzdžių montavimas tvirtinant prie konstrukcijos įskaitant ir fasonines dalis</t>
  </si>
  <si>
    <t>Dviejų sluoksnių bituminės prilydomosios hidroizoliacijos įrengimas (įskaitant sandarinimo hidroizoliaciją)</t>
  </si>
  <si>
    <t>Cementinio skiedinio sluoksnio h=2,0 cm po šalitilčio plokštėmis įrengimas</t>
  </si>
  <si>
    <t>Surenkamų šalitilčio plokščių montavimas</t>
  </si>
  <si>
    <t>Tarpų sandarinimas hermetiku h=2,0 cm, b=2,0 cm</t>
  </si>
  <si>
    <t>Apsauginio asfalto SMA 5 S 2 cm storio sluoksnio ant hidroizoliacijos įrengimas</t>
  </si>
  <si>
    <t>Apatinio dangos sluoksnio iš asfalto AC 16 AS su PMB 4,0 cm storio sluoksnio įrengimas</t>
  </si>
  <si>
    <t>Viršutinio dangos sluoksnio iš asfalto SMA 8 S su PMB 4,0 cm storio sluoksnio įrengimas</t>
  </si>
  <si>
    <t>Perdangos apatinės dalies ir turėklinių blokų betoninių paviršių plovimas aukšto slėgio vandens srove</t>
  </si>
  <si>
    <t>Karštai cinkuotų plieninių S235 plieno klasės turėklų ir tvirtinimo detalių įrengimas</t>
  </si>
  <si>
    <t>Smulkiagrūdžio betono arba remontinio mišinio įrengimas turėklų įmonolitinimui</t>
  </si>
  <si>
    <t>Kiaurymių Ø12 mm l=100 mm gręžimas ir paruošimas cheminiam inkaravimui</t>
  </si>
  <si>
    <t>Kiaurymių Ø6 mm l=70 mm gręžimas</t>
  </si>
  <si>
    <t>Cheminės dervos įrengimas inžinerinių tinklų pakabinimo detalių inkaravimui</t>
  </si>
  <si>
    <t>l</t>
  </si>
  <si>
    <t>Karštai cinkuotų plieninių apskardinimo detalių ir cinkuotų inkarinių varžtų įrengimas</t>
  </si>
  <si>
    <t>Užtvarų iš cinkuotų grotelių įrengimas sijų galuose</t>
  </si>
  <si>
    <t>Vandens nuleidimo nuo hidroizoliacijos šulinėlių įrengimas</t>
  </si>
  <si>
    <t>Sferinių atraminių guolių su tvirtinimu įrengimas</t>
  </si>
  <si>
    <t>Armuoto išlyginamojo sluoksnio įrengimas</t>
  </si>
  <si>
    <t>6. Kūgių ir prieigų sutvarkymas</t>
  </si>
  <si>
    <t>6.14</t>
  </si>
  <si>
    <t>6.16</t>
  </si>
  <si>
    <t>6.18</t>
  </si>
  <si>
    <t>6.20</t>
  </si>
  <si>
    <t>6.21</t>
  </si>
  <si>
    <t>6.22</t>
  </si>
  <si>
    <t>6.23</t>
  </si>
  <si>
    <t>6.24</t>
  </si>
  <si>
    <t>Gerai drenuojančio grunto užpylimas</t>
  </si>
  <si>
    <t>Tranšėjų su šlaitais iki 2 m pločio ir iki 2 m gylio ir duobių iki 1,5 m gylio kasimas rankiniu būdu</t>
  </si>
  <si>
    <t>Plastikinių Ø200 mm PP vamzdžių klojimas</t>
  </si>
  <si>
    <t>Tranšėjų, iškasų ir duobių užpylimas rankiniu būdu</t>
  </si>
  <si>
    <t>Ištekamojo antgalio ant betono pagrindo įrengimas</t>
  </si>
  <si>
    <t>Šlaitų planiravimas rankiniu būdu</t>
  </si>
  <si>
    <t>Tarpų tarp atraminių blokų sandarinimas hermetiku h=2,0 cm, b=2,0 cm</t>
  </si>
  <si>
    <t>Betoninių paviršių valymas prieš padengiant teptine hidroizoliacija</t>
  </si>
  <si>
    <t>Surenkamų atraminių blokų įrengimas ant žvyro fr.0/32 h=10 cm pagrindo</t>
  </si>
  <si>
    <t xml:space="preserve">Plastmasinio lietaus kanalizacijos šulinio 425 mm skersmens su visomis reikalingomis jungtimis  įrengimas </t>
  </si>
  <si>
    <t>Kvadratinės ketinės lietaus nuotekų surinkimo grotelių D425 šulinėliams įrengimas</t>
  </si>
  <si>
    <t>Tvirtinimo betoninėmis plokštėmis ant žvyro fr.0/32 h=10 cm pagrindo ties vandens išleidimo antgaliais ir vandens slopintuvui įrengimas</t>
  </si>
  <si>
    <t>Viaduko kūgių tvirtinimo betoninėmis plokštėmis ant žvyro fr.0/32 h=10 cm pagrindo įrengimas</t>
  </si>
  <si>
    <t>Surenkamų šlaitinių laiptų pamatų įrengimas</t>
  </si>
  <si>
    <t>Surenkamų gelžbetoninių laiptasijų įrengimas</t>
  </si>
  <si>
    <t>Surenkamų gelžbetoninių laiptų pakopų  įrengimas</t>
  </si>
  <si>
    <t>Karštai cinkuotų turėklų įrengimas</t>
  </si>
  <si>
    <t>Smulkiagrūdžio betono turėklų įmonolitinimui įrengimas</t>
  </si>
  <si>
    <t>Pastaba: Rangovas statybvietės išlaidose arba laisvai pasirinktoje (-ose) darbų kiekių žiniaraščių eilutėje (-ėse) turi įsivertinti visus su sutarties vykdymu susijusius dokumentus (įskaitant deklaracijos apie statybos užbaigimą parengimą ir perdavimą užsakovui).</t>
  </si>
  <si>
    <r>
      <rPr>
        <b/>
        <sz val="10"/>
        <rFont val="Times New Roman"/>
        <family val="1"/>
        <charset val="186"/>
      </rPr>
      <t>Sandėliavimo medžiagos</t>
    </r>
    <r>
      <rPr>
        <sz val="10"/>
        <rFont val="Times New Roman"/>
        <family val="1"/>
        <charset val="186"/>
      </rPr>
      <t xml:space="preserve">
Vykdant valstybinės reikšmės kelių rekonstravimo ir (ar) remonto darbus susidarančios medžiagos, kurios nenaudojamos projekte ir nėra priskiriamos negražinamoms medžiagoms transportuojamos į AB „Via Lietuva“ nurodytas sandėliavimo vietą –</t>
    </r>
    <r>
      <rPr>
        <b/>
        <sz val="10"/>
        <rFont val="Times New Roman"/>
        <family val="1"/>
        <charset val="186"/>
      </rPr>
      <t xml:space="preserve"> AB „Kelių priežiūra“ Marijampolės kelių tarnybos Marijampolės meistrija, Gamyklų g. 12, Marijampolė.</t>
    </r>
    <r>
      <rPr>
        <sz val="10"/>
        <rFont val="Times New Roman"/>
        <family val="1"/>
        <charset val="186"/>
      </rPr>
      <t xml:space="preserve">
Į sandėliavimo vietas turi būti gabenami </t>
    </r>
    <r>
      <rPr>
        <b/>
        <sz val="10"/>
        <rFont val="Times New Roman"/>
        <family val="1"/>
        <charset val="186"/>
      </rPr>
      <t>metaliniai</t>
    </r>
    <r>
      <rPr>
        <sz val="10"/>
        <rFont val="Times New Roman"/>
        <family val="1"/>
        <charset val="186"/>
      </rPr>
      <t xml:space="preserve"> kelio elementai (neužteršti betonu ir kt. medžiagomis (t. y. turi būti nuvalyti)) nepriklausomai nuo jų būklės: kelio ženklai, kelio ženklų atramos, apšvietimo ir kiti stulpai, apsauginiai atitvarai ir jų elementai, tiltų ir viadukų turėklai, kiti metalo gaminiai, sijos, spraustasienės, pralaidos ir kt. 
Kitos medžiagos, kurios gali būti panaudotos pakartotinai, gali būti gabenamos į sandėliavimo vietas tik suderinus su AB „Via Lietuva“.
Į sandėliavimo vietas pristatomos medžiagos turi būti surūšiuotos į tinkamas naudoti pakartotinai ir netinkamas, o sandėliavimo vietoje iškraunamos atskirai. Medžiagų perdavimo-priėmimo akte turi būti atskirai nurodytas tinkamų panaudoti medžiagų kiekis su jų charakteristikomis (pvz. kelio ženklas, nurodant jo numerį; apšvietimo stulpo atrama, nurodant jos aukštį; kelio ženklo atrama, nurodant jos ilgį, skersmenį; apsauginio atitvaro sija, nurodant jos tipą, ilgį ir pan.). Netinkamų panaudoti medžiagų turi būti nurodytas tik perduodamas kiekis.
Rangovas turi numatyti ekonomiškai pagrįstą ir optimalų medžiagų išardymo būdą. Siektina, kad kuo daugiau medžiagų būtų išardytos tvarkingai ir pristatytos mechaniškai nepažeistos bei neužterštos. Jei statybos metu medžiagos taptų netinkamomis naudoti dėl jų netinkamo išardymo, tai būtų laikoma rangovo rizika ir atsakomybė tektų rangovui.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</si>
</sst>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_ ;\-#,##0.00\ "/>
  </numFmts>
  <fonts count="19" x14ac:knownFonts="1">
    <font>
      <sz val="11"/>
      <color theme="1"/>
      <name val="Arial"/>
      <family val="2"/>
      <charset val="186"/>
    </font>
    <font>
      <sz val="11"/>
      <color rgb="FF000000"/>
      <name val="Calibri"/>
      <family val="2"/>
      <charset val="186"/>
    </font>
    <font>
      <b/>
      <sz val="12"/>
      <color rgb="FF000000"/>
      <name val="Times New Roman"/>
      <family val="1"/>
      <charset val="186"/>
    </font>
    <font>
      <sz val="11"/>
      <name val="Times New Roman"/>
      <family val="1"/>
      <charset val="186"/>
    </font>
    <font>
      <sz val="11"/>
      <color theme="1"/>
      <name val="Times New Roman"/>
      <family val="1"/>
      <charset val="186"/>
    </font>
    <font>
      <b/>
      <sz val="11"/>
      <color rgb="FF000000"/>
      <name val="Times New Roman"/>
      <family val="1"/>
      <charset val="186"/>
    </font>
    <font>
      <b/>
      <sz val="11"/>
      <name val="Times New Roman"/>
      <family val="1"/>
      <charset val="186"/>
    </font>
    <font>
      <b/>
      <sz val="11"/>
      <color rgb="FFFF0000"/>
      <name val="Times New Roman"/>
      <family val="1"/>
      <charset val="186"/>
    </font>
    <font>
      <i/>
      <sz val="11"/>
      <name val="Times New Roman"/>
      <family val="1"/>
      <charset val="186"/>
    </font>
    <font>
      <sz val="11"/>
      <color rgb="FFFF0000"/>
      <name val="Times New Roman"/>
      <family val="1"/>
      <charset val="186"/>
    </font>
    <font>
      <sz val="10"/>
      <name val="Times New Roman"/>
      <family val="1"/>
      <charset val="186"/>
    </font>
    <font>
      <b/>
      <sz val="14"/>
      <color rgb="FF000000"/>
      <name val="Times New Roman"/>
      <family val="1"/>
      <charset val="186"/>
    </font>
    <font>
      <sz val="11"/>
      <color rgb="FF00B050"/>
      <name val="Times New Roman"/>
      <family val="1"/>
      <charset val="186"/>
    </font>
    <font>
      <i/>
      <sz val="11"/>
      <color theme="1"/>
      <name val="Times New Roman"/>
      <family val="1"/>
      <charset val="186"/>
    </font>
    <font>
      <b/>
      <sz val="12"/>
      <name val="Times New Roman"/>
      <family val="1"/>
      <charset val="186"/>
    </font>
    <font>
      <b/>
      <sz val="10"/>
      <name val="Times New Roman"/>
      <family val="1"/>
      <charset val="186"/>
    </font>
    <font>
      <sz val="9"/>
      <name val="Times New Roman"/>
      <family val="1"/>
      <charset val="186"/>
    </font>
    <font>
      <sz val="8"/>
      <name val="Arial"/>
      <family val="2"/>
      <charset val="186"/>
    </font>
    <font>
      <b/>
      <i/>
      <sz val="10"/>
      <name val="Times New Roman"/>
      <family val="1"/>
      <charset val="186"/>
    </font>
  </fonts>
  <fills count="6">
    <fill>
      <patternFill patternType="none"/>
    </fill>
    <fill>
      <patternFill patternType="gray125"/>
    </fill>
    <fill>
      <patternFill patternType="solid">
        <fgColor rgb="FFF2F2F2"/>
        <bgColor rgb="FFFFFFFF"/>
      </patternFill>
    </fill>
    <fill>
      <patternFill patternType="solid">
        <fgColor theme="9" tint="0.79998168889431442"/>
        <bgColor indexed="64"/>
      </patternFill>
    </fill>
    <fill>
      <patternFill patternType="solid">
        <fgColor theme="0" tint="-0.14999847407452621"/>
        <bgColor indexed="64"/>
      </patternFill>
    </fill>
    <fill>
      <patternFill patternType="solid">
        <fgColor theme="6" tint="0.79998168889431442"/>
        <bgColor indexed="64"/>
      </patternFill>
    </fill>
  </fills>
  <borders count="52">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style="thin">
        <color indexed="64"/>
      </right>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top style="thin">
        <color indexed="64"/>
      </top>
      <bottom/>
      <diagonal/>
    </border>
    <border>
      <left style="medium">
        <color indexed="64"/>
      </left>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s>
  <cellStyleXfs count="5">
    <xf numFmtId="0" fontId="0" fillId="0" borderId="0"/>
    <xf numFmtId="0" fontId="1" fillId="0" borderId="0" applyNumberFormat="0" applyBorder="0" applyProtection="0"/>
    <xf numFmtId="0" fontId="1" fillId="0" borderId="0" applyNumberFormat="0" applyBorder="0" applyProtection="0"/>
    <xf numFmtId="0" fontId="1" fillId="0" borderId="0"/>
    <xf numFmtId="0" fontId="1" fillId="0" borderId="0"/>
  </cellStyleXfs>
  <cellXfs count="202">
    <xf numFmtId="0" fontId="0" fillId="0" borderId="0" xfId="0"/>
    <xf numFmtId="0" fontId="3" fillId="0" borderId="0" xfId="0" applyFont="1" applyProtection="1">
      <protection locked="0"/>
    </xf>
    <xf numFmtId="0" fontId="4" fillId="0" borderId="0" xfId="0" applyFont="1" applyProtection="1">
      <protection locked="0"/>
    </xf>
    <xf numFmtId="0" fontId="5" fillId="0" borderId="0" xfId="1" applyFont="1" applyAlignment="1" applyProtection="1">
      <alignment horizontal="center" vertical="center" wrapText="1"/>
    </xf>
    <xf numFmtId="0" fontId="6" fillId="0" borderId="0" xfId="1" applyFont="1" applyAlignment="1" applyProtection="1">
      <alignment horizontal="center" vertical="center" wrapText="1"/>
    </xf>
    <xf numFmtId="0" fontId="5" fillId="0" borderId="0" xfId="1" applyNumberFormat="1" applyFont="1" applyAlignment="1" applyProtection="1">
      <alignment horizontal="center" vertical="center" wrapText="1"/>
    </xf>
    <xf numFmtId="49" fontId="8" fillId="0" borderId="8" xfId="0" applyNumberFormat="1" applyFont="1" applyBorder="1" applyAlignment="1">
      <alignment horizontal="center" vertical="center" wrapText="1"/>
    </xf>
    <xf numFmtId="49" fontId="3" fillId="0" borderId="9" xfId="0" applyNumberFormat="1" applyFont="1" applyBorder="1" applyAlignment="1">
      <alignment horizontal="center" vertical="center"/>
    </xf>
    <xf numFmtId="49" fontId="3" fillId="0" borderId="9" xfId="0" applyNumberFormat="1" applyFont="1" applyBorder="1" applyAlignment="1">
      <alignment horizontal="left" vertical="center" wrapText="1"/>
    </xf>
    <xf numFmtId="49" fontId="3" fillId="0" borderId="9" xfId="0" applyNumberFormat="1" applyFont="1" applyBorder="1" applyAlignment="1">
      <alignment horizontal="center" vertical="center" wrapText="1"/>
    </xf>
    <xf numFmtId="0" fontId="3" fillId="0" borderId="9" xfId="0" applyFont="1" applyBorder="1" applyAlignment="1">
      <alignment horizontal="center" vertical="center"/>
    </xf>
    <xf numFmtId="4" fontId="3" fillId="0" borderId="10" xfId="0" applyNumberFormat="1" applyFont="1" applyBorder="1" applyAlignment="1">
      <alignment horizontal="center" vertical="center" wrapText="1"/>
    </xf>
    <xf numFmtId="49" fontId="8" fillId="0" borderId="11" xfId="0" applyNumberFormat="1" applyFont="1" applyBorder="1" applyAlignment="1">
      <alignment horizontal="center" vertical="center" wrapText="1"/>
    </xf>
    <xf numFmtId="49" fontId="3" fillId="0" borderId="12" xfId="0" applyNumberFormat="1" applyFont="1" applyBorder="1" applyAlignment="1">
      <alignment horizontal="left" vertical="center" wrapText="1"/>
    </xf>
    <xf numFmtId="49" fontId="3" fillId="0" borderId="12" xfId="0" applyNumberFormat="1" applyFont="1" applyBorder="1" applyAlignment="1">
      <alignment horizontal="center" vertical="center" wrapText="1"/>
    </xf>
    <xf numFmtId="4" fontId="3" fillId="0" borderId="13" xfId="0" applyNumberFormat="1" applyFont="1" applyBorder="1" applyAlignment="1">
      <alignment horizontal="center" vertical="center" wrapText="1"/>
    </xf>
    <xf numFmtId="49" fontId="3" fillId="0" borderId="14" xfId="0" applyNumberFormat="1" applyFont="1" applyBorder="1" applyAlignment="1">
      <alignment horizontal="center" vertical="center"/>
    </xf>
    <xf numFmtId="0" fontId="3" fillId="0" borderId="14" xfId="2" applyFont="1" applyBorder="1" applyAlignment="1" applyProtection="1">
      <alignment horizontal="center" vertical="center" wrapText="1"/>
    </xf>
    <xf numFmtId="49" fontId="8" fillId="0" borderId="4" xfId="0" applyNumberFormat="1" applyFont="1" applyBorder="1" applyAlignment="1">
      <alignment horizontal="center" vertical="center" wrapText="1"/>
    </xf>
    <xf numFmtId="4" fontId="3" fillId="0" borderId="7" xfId="0" applyNumberFormat="1" applyFont="1" applyBorder="1" applyAlignment="1">
      <alignment horizontal="center" vertical="center" wrapText="1"/>
    </xf>
    <xf numFmtId="4" fontId="6" fillId="0" borderId="15" xfId="0" applyNumberFormat="1" applyFont="1" applyBorder="1" applyAlignment="1" applyProtection="1">
      <alignment horizontal="center" vertical="center" wrapText="1"/>
      <protection locked="0"/>
    </xf>
    <xf numFmtId="4" fontId="6" fillId="0" borderId="16" xfId="0" applyNumberFormat="1" applyFont="1" applyBorder="1" applyAlignment="1" applyProtection="1">
      <alignment horizontal="center" vertical="center"/>
      <protection locked="0"/>
    </xf>
    <xf numFmtId="49" fontId="8" fillId="0" borderId="17" xfId="0" applyNumberFormat="1" applyFont="1" applyBorder="1" applyAlignment="1">
      <alignment horizontal="center" vertical="center" wrapText="1"/>
    </xf>
    <xf numFmtId="0" fontId="3" fillId="0" borderId="12" xfId="0" applyFont="1" applyBorder="1" applyAlignment="1">
      <alignment vertical="center" wrapText="1"/>
    </xf>
    <xf numFmtId="4" fontId="3" fillId="0" borderId="19" xfId="0" applyNumberFormat="1" applyFont="1" applyBorder="1" applyAlignment="1">
      <alignment horizontal="center" vertical="center" wrapText="1"/>
    </xf>
    <xf numFmtId="0" fontId="9" fillId="0" borderId="0" xfId="0" applyFont="1" applyAlignment="1" applyProtection="1">
      <alignment wrapText="1"/>
      <protection locked="0"/>
    </xf>
    <xf numFmtId="4" fontId="7" fillId="0" borderId="0" xfId="0" applyNumberFormat="1" applyFont="1" applyAlignment="1" applyProtection="1">
      <alignment horizontal="center" vertical="center"/>
      <protection locked="0"/>
    </xf>
    <xf numFmtId="49" fontId="3" fillId="0" borderId="14" xfId="0" applyNumberFormat="1" applyFont="1" applyBorder="1" applyAlignment="1">
      <alignment horizontal="center" vertical="center" wrapText="1"/>
    </xf>
    <xf numFmtId="49" fontId="3" fillId="0" borderId="24" xfId="0" applyNumberFormat="1" applyFont="1" applyBorder="1" applyAlignment="1">
      <alignment horizontal="center" vertical="center" wrapText="1"/>
    </xf>
    <xf numFmtId="4" fontId="3" fillId="0" borderId="25" xfId="0" applyNumberFormat="1" applyFont="1" applyBorder="1" applyAlignment="1">
      <alignment horizontal="center" vertical="center" wrapText="1"/>
    </xf>
    <xf numFmtId="0" fontId="3" fillId="0" borderId="14" xfId="0" applyFont="1" applyBorder="1" applyAlignment="1">
      <alignment vertical="center" wrapText="1"/>
    </xf>
    <xf numFmtId="0" fontId="3" fillId="0" borderId="6" xfId="0" applyFont="1" applyBorder="1" applyAlignment="1">
      <alignment vertical="center" wrapText="1"/>
    </xf>
    <xf numFmtId="49" fontId="3" fillId="0" borderId="6" xfId="0" applyNumberFormat="1" applyFont="1" applyBorder="1" applyAlignment="1">
      <alignment horizontal="center" vertical="center" wrapText="1"/>
    </xf>
    <xf numFmtId="49" fontId="8" fillId="0" borderId="27" xfId="0" applyNumberFormat="1" applyFont="1" applyBorder="1" applyAlignment="1">
      <alignment horizontal="center" vertical="center" wrapText="1"/>
    </xf>
    <xf numFmtId="4" fontId="6" fillId="0" borderId="29" xfId="0" applyNumberFormat="1" applyFont="1" applyBorder="1" applyAlignment="1" applyProtection="1">
      <alignment horizontal="center" vertical="center" wrapText="1"/>
      <protection locked="0"/>
    </xf>
    <xf numFmtId="0" fontId="9" fillId="0" borderId="23" xfId="0" applyFont="1" applyBorder="1" applyAlignment="1" applyProtection="1">
      <alignment vertical="center" wrapText="1"/>
      <protection locked="0"/>
    </xf>
    <xf numFmtId="49" fontId="3" fillId="0" borderId="14" xfId="0" applyNumberFormat="1" applyFont="1" applyBorder="1" applyAlignment="1">
      <alignment horizontal="left" vertical="center" wrapText="1"/>
    </xf>
    <xf numFmtId="0" fontId="3" fillId="0" borderId="6" xfId="0" applyFont="1" applyBorder="1" applyAlignment="1" applyProtection="1">
      <alignment horizontal="left" vertical="center" wrapText="1"/>
      <protection locked="0"/>
    </xf>
    <xf numFmtId="4" fontId="3" fillId="0" borderId="30" xfId="0" applyNumberFormat="1" applyFont="1" applyBorder="1" applyAlignment="1">
      <alignment horizontal="center" vertical="center" wrapText="1"/>
    </xf>
    <xf numFmtId="49" fontId="3" fillId="0" borderId="31" xfId="0" applyNumberFormat="1" applyFont="1" applyBorder="1" applyAlignment="1">
      <alignment horizontal="center" vertical="center" wrapText="1"/>
    </xf>
    <xf numFmtId="49" fontId="3" fillId="0" borderId="22" xfId="0" applyNumberFormat="1" applyFont="1" applyBorder="1" applyAlignment="1">
      <alignment horizontal="center" vertical="center" wrapText="1"/>
    </xf>
    <xf numFmtId="4" fontId="7" fillId="0" borderId="0" xfId="0" applyNumberFormat="1" applyFont="1" applyAlignment="1" applyProtection="1">
      <alignment horizontal="center" vertical="center" wrapText="1"/>
      <protection locked="0"/>
    </xf>
    <xf numFmtId="0" fontId="9" fillId="0" borderId="0" xfId="0" applyFont="1" applyProtection="1">
      <protection locked="0"/>
    </xf>
    <xf numFmtId="49" fontId="3" fillId="0" borderId="6" xfId="0" applyNumberFormat="1" applyFont="1" applyBorder="1" applyAlignment="1">
      <alignment horizontal="left" vertical="center" wrapText="1"/>
    </xf>
    <xf numFmtId="4" fontId="6" fillId="0" borderId="32" xfId="0" applyNumberFormat="1" applyFont="1" applyBorder="1" applyAlignment="1" applyProtection="1">
      <alignment horizontal="center" vertical="center"/>
      <protection locked="0"/>
    </xf>
    <xf numFmtId="49" fontId="3" fillId="0" borderId="18" xfId="0" applyNumberFormat="1" applyFont="1" applyBorder="1" applyAlignment="1">
      <alignment horizontal="left" vertical="center" wrapText="1"/>
    </xf>
    <xf numFmtId="0" fontId="7" fillId="0" borderId="0" xfId="3" applyFont="1" applyAlignment="1">
      <alignment vertical="center" wrapText="1"/>
    </xf>
    <xf numFmtId="0" fontId="7" fillId="0" borderId="0" xfId="3" applyFont="1" applyAlignment="1">
      <alignment vertical="center"/>
    </xf>
    <xf numFmtId="0" fontId="6" fillId="0" borderId="35" xfId="4" applyFont="1" applyBorder="1" applyAlignment="1">
      <alignment horizontal="center" vertical="center" wrapText="1"/>
    </xf>
    <xf numFmtId="4" fontId="6" fillId="0" borderId="30" xfId="4" applyNumberFormat="1" applyFont="1" applyBorder="1" applyAlignment="1">
      <alignment horizontal="center" vertical="center" wrapText="1"/>
    </xf>
    <xf numFmtId="0" fontId="4" fillId="0" borderId="0" xfId="0" applyFont="1" applyAlignment="1">
      <alignment wrapText="1"/>
    </xf>
    <xf numFmtId="0" fontId="3" fillId="0" borderId="0" xfId="0" applyFont="1"/>
    <xf numFmtId="0" fontId="4" fillId="0" borderId="0" xfId="0" applyFont="1" applyAlignment="1">
      <alignment vertical="center" wrapText="1"/>
    </xf>
    <xf numFmtId="0" fontId="4" fillId="0" borderId="0" xfId="0" applyFont="1"/>
    <xf numFmtId="0" fontId="4" fillId="0" borderId="0" xfId="0" applyFont="1" applyAlignment="1" applyProtection="1">
      <alignment horizontal="center" vertical="center"/>
      <protection locked="0"/>
    </xf>
    <xf numFmtId="0" fontId="10" fillId="0" borderId="14" xfId="0" applyFont="1" applyBorder="1" applyAlignment="1">
      <alignment horizontal="center" vertical="center"/>
    </xf>
    <xf numFmtId="4" fontId="6" fillId="0" borderId="21" xfId="0" applyNumberFormat="1" applyFont="1" applyBorder="1" applyAlignment="1" applyProtection="1">
      <alignment horizontal="center" vertical="center" wrapText="1"/>
      <protection locked="0"/>
    </xf>
    <xf numFmtId="4" fontId="6" fillId="0" borderId="21" xfId="0" applyNumberFormat="1" applyFont="1" applyBorder="1" applyAlignment="1" applyProtection="1">
      <alignment horizontal="center" vertical="center"/>
      <protection locked="0"/>
    </xf>
    <xf numFmtId="4" fontId="6" fillId="0" borderId="0" xfId="0" applyNumberFormat="1" applyFont="1" applyAlignment="1" applyProtection="1">
      <alignment horizontal="center" vertical="center" wrapText="1"/>
      <protection locked="0"/>
    </xf>
    <xf numFmtId="4" fontId="6" fillId="0" borderId="0" xfId="0" applyNumberFormat="1" applyFont="1" applyAlignment="1" applyProtection="1">
      <alignment horizontal="center" vertical="center"/>
      <protection locked="0"/>
    </xf>
    <xf numFmtId="0" fontId="3" fillId="0" borderId="14" xfId="0" applyFont="1" applyBorder="1" applyAlignment="1" applyProtection="1">
      <alignment vertical="center" wrapText="1"/>
      <protection locked="0"/>
    </xf>
    <xf numFmtId="0" fontId="3" fillId="0" borderId="9" xfId="0" applyFont="1" applyBorder="1" applyAlignment="1" applyProtection="1">
      <alignment vertical="center" wrapText="1"/>
      <protection locked="0"/>
    </xf>
    <xf numFmtId="0" fontId="3" fillId="0" borderId="9" xfId="2" applyFont="1" applyBorder="1" applyAlignment="1" applyProtection="1">
      <alignment horizontal="center" vertical="center" wrapText="1"/>
    </xf>
    <xf numFmtId="164" fontId="3" fillId="0" borderId="14" xfId="0" applyNumberFormat="1" applyFont="1" applyBorder="1" applyAlignment="1">
      <alignment horizontal="center" vertical="center"/>
    </xf>
    <xf numFmtId="49" fontId="3" fillId="0" borderId="2" xfId="0" applyNumberFormat="1" applyFont="1" applyBorder="1" applyAlignment="1">
      <alignment horizontal="center" vertical="center"/>
    </xf>
    <xf numFmtId="0" fontId="12" fillId="0" borderId="0" xfId="0" applyFont="1"/>
    <xf numFmtId="49" fontId="3" fillId="0" borderId="33" xfId="0" applyNumberFormat="1" applyFont="1" applyBorder="1" applyAlignment="1">
      <alignment horizontal="center" vertical="center"/>
    </xf>
    <xf numFmtId="0" fontId="6" fillId="0" borderId="0" xfId="0" applyFont="1" applyAlignment="1">
      <alignment horizontal="center" vertical="center" wrapText="1"/>
    </xf>
    <xf numFmtId="0" fontId="3" fillId="0" borderId="38" xfId="0" applyFont="1" applyBorder="1" applyAlignment="1">
      <alignment vertical="center" wrapText="1"/>
    </xf>
    <xf numFmtId="4" fontId="6" fillId="0" borderId="29" xfId="0" applyNumberFormat="1" applyFont="1" applyBorder="1" applyAlignment="1">
      <alignment horizontal="center" vertical="center" wrapText="1"/>
    </xf>
    <xf numFmtId="4" fontId="6" fillId="0" borderId="16" xfId="0" applyNumberFormat="1" applyFont="1" applyBorder="1" applyAlignment="1">
      <alignment horizontal="center" vertical="center"/>
    </xf>
    <xf numFmtId="0" fontId="3" fillId="0" borderId="0" xfId="0" applyFont="1" applyAlignment="1">
      <alignment wrapText="1"/>
    </xf>
    <xf numFmtId="0" fontId="9" fillId="0" borderId="0" xfId="0" applyFont="1" applyAlignment="1">
      <alignment wrapText="1"/>
    </xf>
    <xf numFmtId="4" fontId="6" fillId="0" borderId="0" xfId="0" applyNumberFormat="1" applyFont="1" applyAlignment="1">
      <alignment horizontal="center" vertical="center"/>
    </xf>
    <xf numFmtId="49" fontId="3" fillId="0" borderId="37" xfId="0" applyNumberFormat="1" applyFont="1" applyBorder="1" applyAlignment="1">
      <alignment horizontal="left" vertical="center" wrapText="1"/>
    </xf>
    <xf numFmtId="49" fontId="3" fillId="0" borderId="37" xfId="0" applyNumberFormat="1" applyFont="1" applyBorder="1" applyAlignment="1">
      <alignment horizontal="center" vertical="center" wrapText="1"/>
    </xf>
    <xf numFmtId="0" fontId="6" fillId="0" borderId="0" xfId="3" applyFont="1" applyAlignment="1">
      <alignment vertical="center" wrapText="1"/>
    </xf>
    <xf numFmtId="0" fontId="6" fillId="0" borderId="0" xfId="3" applyFont="1" applyAlignment="1">
      <alignment vertical="center"/>
    </xf>
    <xf numFmtId="4" fontId="6" fillId="0" borderId="0" xfId="3" applyNumberFormat="1" applyFont="1" applyAlignment="1">
      <alignment horizontal="right" vertical="center" wrapText="1"/>
    </xf>
    <xf numFmtId="4" fontId="6" fillId="0" borderId="0" xfId="3" applyNumberFormat="1" applyFont="1" applyAlignment="1">
      <alignment horizontal="right" vertical="center"/>
    </xf>
    <xf numFmtId="0" fontId="6" fillId="0" borderId="0" xfId="3" applyFont="1" applyAlignment="1">
      <alignment horizontal="right" vertical="center"/>
    </xf>
    <xf numFmtId="4" fontId="6" fillId="0" borderId="0" xfId="4" applyNumberFormat="1" applyFont="1" applyAlignment="1">
      <alignment horizontal="center" vertical="center" wrapText="1"/>
    </xf>
    <xf numFmtId="0" fontId="6" fillId="0" borderId="0" xfId="3" applyFont="1" applyAlignment="1">
      <alignment horizontal="center" vertical="center"/>
    </xf>
    <xf numFmtId="0" fontId="13" fillId="0" borderId="0" xfId="0" applyFont="1" applyAlignment="1">
      <alignment vertical="center" wrapText="1"/>
    </xf>
    <xf numFmtId="0" fontId="13" fillId="0" borderId="0" xfId="0" applyFont="1" applyAlignment="1">
      <alignment vertical="center"/>
    </xf>
    <xf numFmtId="0" fontId="13" fillId="0" borderId="0" xfId="0" applyFont="1" applyAlignment="1">
      <alignment horizontal="center" vertical="center"/>
    </xf>
    <xf numFmtId="0" fontId="13" fillId="0" borderId="0" xfId="0" applyFont="1" applyAlignment="1">
      <alignment horizontal="left" vertical="center" wrapText="1"/>
    </xf>
    <xf numFmtId="0" fontId="13" fillId="0" borderId="0" xfId="0" applyFont="1" applyAlignment="1">
      <alignment horizontal="center" vertical="center" wrapText="1"/>
    </xf>
    <xf numFmtId="0" fontId="4" fillId="0" borderId="0" xfId="0" applyFont="1" applyAlignment="1">
      <alignment horizontal="center" vertical="center"/>
    </xf>
    <xf numFmtId="4" fontId="9" fillId="4" borderId="12" xfId="3" applyNumberFormat="1" applyFont="1" applyFill="1" applyBorder="1" applyAlignment="1" applyProtection="1">
      <alignment horizontal="center" vertical="center" wrapText="1"/>
      <protection locked="0"/>
    </xf>
    <xf numFmtId="4" fontId="9" fillId="4" borderId="9" xfId="3" applyNumberFormat="1" applyFont="1" applyFill="1" applyBorder="1" applyAlignment="1" applyProtection="1">
      <alignment horizontal="center" vertical="center" wrapText="1"/>
      <protection locked="0"/>
    </xf>
    <xf numFmtId="4" fontId="9" fillId="4" borderId="6" xfId="3" applyNumberFormat="1" applyFont="1" applyFill="1" applyBorder="1" applyAlignment="1" applyProtection="1">
      <alignment horizontal="center" vertical="center" wrapText="1"/>
      <protection locked="0"/>
    </xf>
    <xf numFmtId="4" fontId="9" fillId="4" borderId="14" xfId="3" applyNumberFormat="1" applyFont="1" applyFill="1" applyBorder="1" applyAlignment="1" applyProtection="1">
      <alignment horizontal="center" vertical="center" wrapText="1"/>
      <protection locked="0"/>
    </xf>
    <xf numFmtId="0" fontId="15" fillId="0" borderId="14" xfId="0" applyFont="1" applyBorder="1" applyAlignment="1">
      <alignment horizontal="center" vertical="center" wrapText="1"/>
    </xf>
    <xf numFmtId="0" fontId="10" fillId="0" borderId="14" xfId="0" applyFont="1" applyBorder="1" applyAlignment="1">
      <alignment vertical="center"/>
    </xf>
    <xf numFmtId="4" fontId="16" fillId="0" borderId="14" xfId="0" applyNumberFormat="1" applyFont="1" applyBorder="1" applyAlignment="1">
      <alignment horizontal="center" vertical="center"/>
    </xf>
    <xf numFmtId="0" fontId="15" fillId="0" borderId="14" xfId="0" applyFont="1" applyBorder="1" applyAlignment="1">
      <alignment horizontal="right" vertical="center"/>
    </xf>
    <xf numFmtId="0" fontId="3" fillId="0" borderId="12" xfId="2" applyFont="1" applyBorder="1" applyAlignment="1" applyProtection="1">
      <alignment horizontal="center" vertical="center" wrapText="1"/>
    </xf>
    <xf numFmtId="0" fontId="3" fillId="0" borderId="6" xfId="2" applyFont="1" applyBorder="1" applyAlignment="1" applyProtection="1">
      <alignment horizontal="center" vertical="center" wrapText="1"/>
    </xf>
    <xf numFmtId="0" fontId="5" fillId="0" borderId="29" xfId="2" applyFont="1" applyBorder="1" applyAlignment="1" applyProtection="1">
      <alignment horizontal="center" vertical="center" wrapText="1"/>
    </xf>
    <xf numFmtId="0" fontId="6" fillId="0" borderId="15" xfId="2" applyFont="1" applyBorder="1" applyAlignment="1" applyProtection="1">
      <alignment horizontal="center" vertical="center" wrapText="1"/>
    </xf>
    <xf numFmtId="0" fontId="5" fillId="0" borderId="42" xfId="2" applyFont="1" applyBorder="1" applyAlignment="1" applyProtection="1">
      <alignment horizontal="center" vertical="center" wrapText="1"/>
    </xf>
    <xf numFmtId="0" fontId="5" fillId="0" borderId="42" xfId="2" applyNumberFormat="1" applyFont="1" applyBorder="1" applyAlignment="1" applyProtection="1">
      <alignment horizontal="center" vertical="center" wrapText="1"/>
    </xf>
    <xf numFmtId="0" fontId="5" fillId="0" borderId="42" xfId="1" applyFont="1" applyBorder="1" applyAlignment="1" applyProtection="1">
      <alignment horizontal="center" vertical="center" wrapText="1"/>
    </xf>
    <xf numFmtId="0" fontId="6" fillId="0" borderId="16" xfId="1" applyFont="1" applyBorder="1" applyAlignment="1" applyProtection="1">
      <alignment horizontal="center" vertical="center" wrapText="1"/>
    </xf>
    <xf numFmtId="49" fontId="8" fillId="0" borderId="43" xfId="0" applyNumberFormat="1" applyFont="1" applyBorder="1" applyAlignment="1">
      <alignment horizontal="center" vertical="center" wrapText="1"/>
    </xf>
    <xf numFmtId="49" fontId="3" fillId="0" borderId="2" xfId="0" applyNumberFormat="1" applyFont="1" applyBorder="1" applyAlignment="1">
      <alignment horizontal="left" vertical="center" wrapText="1"/>
    </xf>
    <xf numFmtId="49" fontId="3" fillId="0" borderId="45" xfId="0" applyNumberFormat="1" applyFont="1" applyBorder="1" applyAlignment="1">
      <alignment horizontal="left" vertical="center" wrapText="1"/>
    </xf>
    <xf numFmtId="49" fontId="8" fillId="0" borderId="46" xfId="0" applyNumberFormat="1" applyFont="1" applyBorder="1" applyAlignment="1">
      <alignment horizontal="center" vertical="center" wrapText="1"/>
    </xf>
    <xf numFmtId="49" fontId="3" fillId="0" borderId="34" xfId="0" applyNumberFormat="1" applyFont="1" applyBorder="1" applyAlignment="1">
      <alignment horizontal="center" vertical="center"/>
    </xf>
    <xf numFmtId="0" fontId="3" fillId="0" borderId="24" xfId="0" applyFont="1" applyBorder="1" applyAlignment="1">
      <alignment vertical="center" wrapText="1"/>
    </xf>
    <xf numFmtId="49" fontId="3" fillId="0" borderId="26" xfId="0" applyNumberFormat="1" applyFont="1" applyBorder="1" applyAlignment="1">
      <alignment horizontal="center" vertical="center" wrapText="1"/>
    </xf>
    <xf numFmtId="0" fontId="5" fillId="0" borderId="46" xfId="2" applyFont="1" applyBorder="1" applyAlignment="1" applyProtection="1">
      <alignment horizontal="center" vertical="center" wrapText="1"/>
    </xf>
    <xf numFmtId="0" fontId="5" fillId="0" borderId="26" xfId="2" applyFont="1" applyBorder="1" applyAlignment="1" applyProtection="1">
      <alignment horizontal="center" vertical="center" wrapText="1"/>
    </xf>
    <xf numFmtId="0" fontId="5" fillId="0" borderId="24" xfId="2" applyFont="1" applyBorder="1" applyAlignment="1" applyProtection="1">
      <alignment horizontal="center" vertical="center" wrapText="1"/>
    </xf>
    <xf numFmtId="0" fontId="5" fillId="0" borderId="24" xfId="2" applyNumberFormat="1" applyFont="1" applyBorder="1" applyAlignment="1" applyProtection="1">
      <alignment horizontal="center" vertical="center" wrapText="1"/>
    </xf>
    <xf numFmtId="0" fontId="5" fillId="0" borderId="24" xfId="1" applyFont="1" applyBorder="1" applyAlignment="1" applyProtection="1">
      <alignment horizontal="center" vertical="center" wrapText="1"/>
    </xf>
    <xf numFmtId="0" fontId="6" fillId="0" borderId="25" xfId="1" applyFont="1" applyBorder="1" applyAlignment="1" applyProtection="1">
      <alignment horizontal="center" vertical="center" wrapText="1"/>
    </xf>
    <xf numFmtId="0" fontId="4" fillId="0" borderId="14" xfId="0" applyFont="1" applyBorder="1" applyAlignment="1">
      <alignment vertical="center" wrapText="1"/>
    </xf>
    <xf numFmtId="0" fontId="4" fillId="0" borderId="14" xfId="0" applyFont="1" applyBorder="1" applyAlignment="1">
      <alignment wrapText="1"/>
    </xf>
    <xf numFmtId="49" fontId="3" fillId="0" borderId="24" xfId="0" applyNumberFormat="1" applyFont="1" applyBorder="1" applyAlignment="1">
      <alignment horizontal="center" vertical="center"/>
    </xf>
    <xf numFmtId="0" fontId="4" fillId="0" borderId="9" xfId="0" applyFont="1" applyBorder="1" applyAlignment="1">
      <alignment vertical="center" wrapText="1"/>
    </xf>
    <xf numFmtId="4" fontId="9" fillId="4" borderId="9" xfId="4" applyNumberFormat="1" applyFont="1" applyFill="1" applyBorder="1" applyAlignment="1" applyProtection="1">
      <alignment horizontal="center" vertical="center" wrapText="1"/>
      <protection locked="0"/>
    </xf>
    <xf numFmtId="4" fontId="9" fillId="4" borderId="14" xfId="4" applyNumberFormat="1" applyFont="1" applyFill="1" applyBorder="1" applyAlignment="1" applyProtection="1">
      <alignment horizontal="center" vertical="center" wrapText="1"/>
      <protection locked="0"/>
    </xf>
    <xf numFmtId="4" fontId="9" fillId="4" borderId="24" xfId="4" applyNumberFormat="1" applyFont="1" applyFill="1" applyBorder="1" applyAlignment="1" applyProtection="1">
      <alignment horizontal="center" vertical="center" wrapText="1"/>
      <protection locked="0"/>
    </xf>
    <xf numFmtId="165" fontId="9" fillId="4" borderId="9" xfId="0" applyNumberFormat="1" applyFont="1" applyFill="1" applyBorder="1" applyAlignment="1" applyProtection="1">
      <alignment horizontal="center" vertical="center"/>
      <protection locked="0"/>
    </xf>
    <xf numFmtId="165" fontId="9" fillId="4" borderId="14" xfId="0" applyNumberFormat="1" applyFont="1" applyFill="1" applyBorder="1" applyAlignment="1" applyProtection="1">
      <alignment horizontal="center" vertical="center"/>
      <protection locked="0"/>
    </xf>
    <xf numFmtId="165" fontId="9" fillId="4" borderId="24" xfId="0" applyNumberFormat="1" applyFont="1" applyFill="1" applyBorder="1" applyAlignment="1" applyProtection="1">
      <alignment horizontal="center" vertical="center"/>
      <protection locked="0"/>
    </xf>
    <xf numFmtId="4" fontId="9" fillId="4" borderId="24" xfId="3" applyNumberFormat="1" applyFont="1" applyFill="1" applyBorder="1" applyAlignment="1" applyProtection="1">
      <alignment horizontal="center" vertical="center" wrapText="1"/>
      <protection locked="0"/>
    </xf>
    <xf numFmtId="4" fontId="3" fillId="0" borderId="47" xfId="0" applyNumberFormat="1" applyFont="1" applyBorder="1" applyAlignment="1">
      <alignment horizontal="center" vertical="center" wrapText="1"/>
    </xf>
    <xf numFmtId="2" fontId="3" fillId="0" borderId="9" xfId="0" applyNumberFormat="1" applyFont="1" applyBorder="1" applyAlignment="1">
      <alignment horizontal="center" vertical="center"/>
    </xf>
    <xf numFmtId="2" fontId="3" fillId="0" borderId="12" xfId="0" applyNumberFormat="1" applyFont="1" applyBorder="1" applyAlignment="1">
      <alignment horizontal="center" vertical="center"/>
    </xf>
    <xf numFmtId="2" fontId="3" fillId="0" borderId="14" xfId="0" applyNumberFormat="1" applyFont="1" applyBorder="1" applyAlignment="1">
      <alignment horizontal="center" vertical="center"/>
    </xf>
    <xf numFmtId="2" fontId="3" fillId="0" borderId="6" xfId="0" applyNumberFormat="1" applyFont="1" applyBorder="1" applyAlignment="1">
      <alignment horizontal="center" vertical="center"/>
    </xf>
    <xf numFmtId="49" fontId="3" fillId="0" borderId="5" xfId="0" applyNumberFormat="1" applyFont="1" applyBorder="1" applyAlignment="1">
      <alignment horizontal="center" vertical="center"/>
    </xf>
    <xf numFmtId="49" fontId="3" fillId="0" borderId="44" xfId="0" applyNumberFormat="1" applyFont="1" applyBorder="1" applyAlignment="1">
      <alignment horizontal="center" vertical="center"/>
    </xf>
    <xf numFmtId="164" fontId="3" fillId="0" borderId="22" xfId="0" applyNumberFormat="1" applyFont="1" applyBorder="1" applyAlignment="1">
      <alignment horizontal="center" vertical="center"/>
    </xf>
    <xf numFmtId="164" fontId="3" fillId="0" borderId="31" xfId="0" applyNumberFormat="1" applyFont="1" applyBorder="1" applyAlignment="1">
      <alignment horizontal="center" vertical="center" wrapText="1"/>
    </xf>
    <xf numFmtId="2" fontId="3" fillId="0" borderId="14" xfId="0" applyNumberFormat="1" applyFont="1" applyBorder="1" applyAlignment="1">
      <alignment horizontal="center" vertical="center" wrapText="1"/>
    </xf>
    <xf numFmtId="2" fontId="3" fillId="0" borderId="24" xfId="0" applyNumberFormat="1" applyFont="1" applyBorder="1" applyAlignment="1">
      <alignment horizontal="center" vertical="center"/>
    </xf>
    <xf numFmtId="2" fontId="3" fillId="0" borderId="12" xfId="0" applyNumberFormat="1" applyFont="1" applyBorder="1" applyAlignment="1">
      <alignment horizontal="center" vertical="center" wrapText="1"/>
    </xf>
    <xf numFmtId="2" fontId="3" fillId="0" borderId="6" xfId="2" applyNumberFormat="1" applyFont="1" applyBorder="1" applyAlignment="1" applyProtection="1">
      <alignment horizontal="center" vertical="center" wrapText="1"/>
    </xf>
    <xf numFmtId="2" fontId="3" fillId="0" borderId="9" xfId="2" applyNumberFormat="1" applyFont="1" applyBorder="1" applyAlignment="1" applyProtection="1">
      <alignment horizontal="center" vertical="center" wrapText="1"/>
    </xf>
    <xf numFmtId="2" fontId="3" fillId="0" borderId="12" xfId="2" applyNumberFormat="1" applyFont="1" applyBorder="1" applyAlignment="1" applyProtection="1">
      <alignment horizontal="center" vertical="center" wrapText="1"/>
    </xf>
    <xf numFmtId="2" fontId="3" fillId="0" borderId="14" xfId="2" applyNumberFormat="1" applyFont="1" applyBorder="1" applyAlignment="1" applyProtection="1">
      <alignment horizontal="center" vertical="center" wrapText="1"/>
    </xf>
    <xf numFmtId="2" fontId="3" fillId="0" borderId="6" xfId="0" applyNumberFormat="1" applyFont="1" applyBorder="1" applyAlignment="1">
      <alignment horizontal="center" vertical="center" wrapText="1"/>
    </xf>
    <xf numFmtId="2" fontId="3" fillId="0" borderId="9" xfId="0" applyNumberFormat="1" applyFont="1" applyBorder="1" applyAlignment="1">
      <alignment horizontal="center" vertical="center" wrapText="1"/>
    </xf>
    <xf numFmtId="2" fontId="3" fillId="0" borderId="37" xfId="0" applyNumberFormat="1" applyFont="1" applyBorder="1" applyAlignment="1">
      <alignment horizontal="center" vertical="center" wrapText="1"/>
    </xf>
    <xf numFmtId="0" fontId="3" fillId="0" borderId="14" xfId="0" applyFont="1" applyBorder="1" applyAlignment="1">
      <alignment horizontal="left" vertical="center" wrapText="1"/>
    </xf>
    <xf numFmtId="0" fontId="4" fillId="0" borderId="9" xfId="0" applyFont="1" applyBorder="1" applyAlignment="1">
      <alignment vertical="center"/>
    </xf>
    <xf numFmtId="0" fontId="4" fillId="0" borderId="6" xfId="0" applyFont="1" applyBorder="1" applyAlignment="1">
      <alignment vertical="center" wrapText="1"/>
    </xf>
    <xf numFmtId="49" fontId="8" fillId="0" borderId="42" xfId="3" applyNumberFormat="1" applyFont="1" applyBorder="1" applyAlignment="1">
      <alignment horizontal="center" vertical="center" wrapText="1"/>
    </xf>
    <xf numFmtId="0" fontId="3" fillId="0" borderId="42" xfId="3" applyFont="1" applyBorder="1" applyAlignment="1">
      <alignment horizontal="left" vertical="center" wrapText="1"/>
    </xf>
    <xf numFmtId="0" fontId="3" fillId="0" borderId="42" xfId="0" applyFont="1" applyBorder="1" applyAlignment="1">
      <alignment horizontal="center" vertical="center" wrapText="1"/>
    </xf>
    <xf numFmtId="2" fontId="3" fillId="0" borderId="42" xfId="0" applyNumberFormat="1" applyFont="1" applyBorder="1" applyAlignment="1">
      <alignment horizontal="center" vertical="center" wrapText="1"/>
    </xf>
    <xf numFmtId="4" fontId="3" fillId="4" borderId="42" xfId="3" applyNumberFormat="1" applyFont="1" applyFill="1" applyBorder="1" applyAlignment="1" applyProtection="1">
      <alignment horizontal="center" vertical="center" wrapText="1"/>
      <protection locked="0"/>
    </xf>
    <xf numFmtId="4" fontId="3" fillId="0" borderId="16" xfId="0" applyNumberFormat="1" applyFont="1" applyBorder="1" applyAlignment="1">
      <alignment horizontal="center" vertical="center" wrapText="1"/>
    </xf>
    <xf numFmtId="0" fontId="10" fillId="0" borderId="0" xfId="0" applyFont="1"/>
    <xf numFmtId="0" fontId="18" fillId="0" borderId="0" xfId="0" applyFont="1"/>
    <xf numFmtId="0" fontId="4" fillId="0" borderId="14" xfId="0" applyFont="1" applyBorder="1" applyAlignment="1">
      <alignment horizontal="left" vertical="center" wrapText="1"/>
    </xf>
    <xf numFmtId="0" fontId="4" fillId="0" borderId="24" xfId="0" applyFont="1" applyBorder="1" applyAlignment="1">
      <alignment vertical="center" wrapText="1"/>
    </xf>
    <xf numFmtId="4" fontId="6" fillId="0" borderId="32" xfId="0" applyNumberFormat="1" applyFont="1" applyBorder="1" applyAlignment="1">
      <alignment horizontal="center" vertical="center"/>
    </xf>
    <xf numFmtId="4" fontId="6" fillId="0" borderId="51" xfId="0" applyNumberFormat="1" applyFont="1" applyBorder="1" applyAlignment="1">
      <alignment horizontal="center" vertical="center" wrapText="1"/>
    </xf>
    <xf numFmtId="0" fontId="9" fillId="0" borderId="0" xfId="0" applyFont="1" applyAlignment="1">
      <alignment vertical="center" wrapText="1"/>
    </xf>
    <xf numFmtId="0" fontId="9" fillId="0" borderId="23" xfId="0" applyFont="1" applyBorder="1" applyAlignment="1">
      <alignment vertical="center" wrapText="1"/>
    </xf>
    <xf numFmtId="0" fontId="9" fillId="0" borderId="35" xfId="0" applyFont="1" applyBorder="1" applyAlignment="1">
      <alignment vertical="center" wrapText="1"/>
    </xf>
    <xf numFmtId="4" fontId="6" fillId="0" borderId="32" xfId="0" applyNumberFormat="1" applyFont="1" applyBorder="1" applyAlignment="1">
      <alignment horizontal="center" vertical="center" wrapText="1"/>
    </xf>
    <xf numFmtId="0" fontId="4" fillId="0" borderId="6" xfId="0" applyFont="1" applyBorder="1" applyAlignment="1">
      <alignment horizontal="left" vertical="center" wrapText="1"/>
    </xf>
    <xf numFmtId="49" fontId="8" fillId="0" borderId="29" xfId="0" applyNumberFormat="1" applyFont="1" applyBorder="1" applyAlignment="1">
      <alignment horizontal="center" vertical="center" wrapText="1"/>
    </xf>
    <xf numFmtId="0" fontId="3" fillId="0" borderId="24" xfId="0" applyFont="1" applyBorder="1" applyAlignment="1" applyProtection="1">
      <alignment vertical="center" wrapText="1"/>
      <protection locked="0"/>
    </xf>
    <xf numFmtId="0" fontId="3" fillId="0" borderId="24" xfId="2" applyFont="1" applyBorder="1" applyAlignment="1" applyProtection="1">
      <alignment horizontal="center" vertical="center" wrapText="1"/>
    </xf>
    <xf numFmtId="2" fontId="3" fillId="0" borderId="24" xfId="2" applyNumberFormat="1" applyFont="1" applyBorder="1" applyAlignment="1" applyProtection="1">
      <alignment horizontal="center" vertical="center" wrapText="1"/>
    </xf>
    <xf numFmtId="0" fontId="3" fillId="0" borderId="6" xfId="0" applyFont="1" applyBorder="1" applyAlignment="1">
      <alignment horizontal="left" vertical="center" wrapText="1"/>
    </xf>
    <xf numFmtId="164" fontId="3" fillId="0" borderId="36" xfId="0" applyNumberFormat="1" applyFont="1" applyBorder="1" applyAlignment="1">
      <alignment horizontal="center" vertical="center" wrapText="1"/>
    </xf>
    <xf numFmtId="164" fontId="3" fillId="0" borderId="14" xfId="0" applyNumberFormat="1" applyFont="1" applyBorder="1" applyAlignment="1">
      <alignment horizontal="center" vertical="center" wrapText="1"/>
    </xf>
    <xf numFmtId="164" fontId="3" fillId="0" borderId="6" xfId="0" applyNumberFormat="1" applyFont="1" applyBorder="1" applyAlignment="1">
      <alignment horizontal="center" vertical="center" wrapText="1"/>
    </xf>
    <xf numFmtId="0" fontId="9" fillId="0" borderId="48" xfId="0" applyFont="1" applyBorder="1" applyAlignment="1">
      <alignment horizontal="center" vertical="center" wrapText="1"/>
    </xf>
    <xf numFmtId="0" fontId="9" fillId="0" borderId="49" xfId="0" applyFont="1" applyBorder="1" applyAlignment="1">
      <alignment horizontal="center" vertical="center" wrapText="1"/>
    </xf>
    <xf numFmtId="0" fontId="9" fillId="0" borderId="50" xfId="0" applyFont="1" applyBorder="1" applyAlignment="1">
      <alignment horizontal="center" vertical="center" wrapText="1"/>
    </xf>
    <xf numFmtId="0" fontId="11" fillId="2" borderId="0" xfId="1" applyFont="1" applyFill="1" applyAlignment="1" applyProtection="1">
      <alignment horizontal="center" vertical="center" wrapText="1"/>
    </xf>
    <xf numFmtId="0" fontId="2" fillId="2" borderId="0" xfId="1" applyFont="1" applyFill="1" applyAlignment="1" applyProtection="1">
      <alignment horizontal="center" vertical="center" wrapText="1"/>
    </xf>
    <xf numFmtId="0" fontId="6" fillId="3" borderId="1" xfId="1" applyFont="1" applyFill="1" applyBorder="1" applyAlignment="1" applyProtection="1">
      <alignment horizontal="center" vertical="center"/>
    </xf>
    <xf numFmtId="0" fontId="6" fillId="3" borderId="2" xfId="1" applyFont="1" applyFill="1" applyBorder="1" applyAlignment="1" applyProtection="1">
      <alignment horizontal="center" vertical="center"/>
    </xf>
    <xf numFmtId="0" fontId="6" fillId="3" borderId="3" xfId="1" applyFont="1" applyFill="1" applyBorder="1" applyAlignment="1" applyProtection="1">
      <alignment horizontal="center" vertical="center"/>
    </xf>
    <xf numFmtId="0" fontId="6" fillId="3" borderId="20" xfId="1" applyFont="1" applyFill="1" applyBorder="1" applyAlignment="1" applyProtection="1">
      <alignment horizontal="center" vertical="center"/>
    </xf>
    <xf numFmtId="0" fontId="6" fillId="3" borderId="21" xfId="1" applyFont="1" applyFill="1" applyBorder="1" applyAlignment="1" applyProtection="1">
      <alignment horizontal="center" vertical="center"/>
    </xf>
    <xf numFmtId="0" fontId="6" fillId="3" borderId="41" xfId="1" applyFont="1" applyFill="1" applyBorder="1" applyAlignment="1" applyProtection="1">
      <alignment horizontal="center" vertical="center"/>
    </xf>
    <xf numFmtId="0" fontId="10" fillId="0" borderId="0" xfId="0" applyFont="1" applyAlignment="1">
      <alignment horizontal="left" vertical="top" wrapText="1"/>
    </xf>
    <xf numFmtId="0" fontId="10" fillId="0" borderId="0" xfId="0" applyFont="1" applyAlignment="1">
      <alignment horizontal="left" vertical="top"/>
    </xf>
    <xf numFmtId="0" fontId="4" fillId="0" borderId="0" xfId="0" applyFont="1" applyAlignment="1">
      <alignment horizontal="left" wrapText="1"/>
    </xf>
    <xf numFmtId="0" fontId="4" fillId="0" borderId="0" xfId="0" applyFont="1" applyAlignment="1">
      <alignment horizontal="left"/>
    </xf>
    <xf numFmtId="0" fontId="14" fillId="3" borderId="14" xfId="0" applyFont="1" applyFill="1" applyBorder="1" applyAlignment="1">
      <alignment horizontal="center" vertical="center" wrapText="1"/>
    </xf>
    <xf numFmtId="0" fontId="15" fillId="5" borderId="38" xfId="0" applyFont="1" applyFill="1" applyBorder="1" applyAlignment="1">
      <alignment horizontal="center" vertical="center"/>
    </xf>
    <xf numFmtId="0" fontId="15" fillId="5" borderId="33" xfId="0" applyFont="1" applyFill="1" applyBorder="1" applyAlignment="1">
      <alignment horizontal="center" vertical="center"/>
    </xf>
    <xf numFmtId="0" fontId="15" fillId="5" borderId="22" xfId="0" applyFont="1" applyFill="1" applyBorder="1" applyAlignment="1">
      <alignment horizontal="center" vertical="center"/>
    </xf>
    <xf numFmtId="0" fontId="15" fillId="0" borderId="39" xfId="0" applyFont="1" applyBorder="1" applyAlignment="1">
      <alignment horizontal="center" vertical="center" wrapText="1"/>
    </xf>
    <xf numFmtId="0" fontId="15" fillId="0" borderId="34" xfId="0" applyFont="1" applyBorder="1" applyAlignment="1">
      <alignment horizontal="center" vertical="center" wrapText="1"/>
    </xf>
    <xf numFmtId="0" fontId="15" fillId="0" borderId="26" xfId="0" applyFont="1" applyBorder="1" applyAlignment="1">
      <alignment horizontal="center" vertical="center" wrapText="1"/>
    </xf>
    <xf numFmtId="0" fontId="15" fillId="0" borderId="40"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28" xfId="0" applyFont="1" applyBorder="1" applyAlignment="1">
      <alignment horizontal="center" vertical="center" wrapText="1"/>
    </xf>
    <xf numFmtId="0" fontId="13" fillId="0" borderId="0" xfId="0" applyFont="1" applyAlignment="1">
      <alignment horizontal="left" vertical="top" wrapText="1"/>
    </xf>
  </cellXfs>
  <cellStyles count="5">
    <cellStyle name="Įprastas" xfId="0" builtinId="0"/>
    <cellStyle name="Normal 2 2" xfId="1" xr:uid="{824E46B0-C34A-4367-83BF-7EAEDD0B4375}"/>
    <cellStyle name="Normal 3" xfId="3" xr:uid="{96E876E2-5CB4-4B02-B6E0-E3F175BCC2FC}"/>
    <cellStyle name="TableStyleLight1" xfId="4" xr:uid="{49BC1FE8-C82B-4218-9AB9-6EEA50932B38}"/>
    <cellStyle name="TableStyleLight1 2" xfId="2" xr:uid="{98366CF9-8291-4AF5-95D8-7E564D57CB7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56A1D4-7975-440C-89C4-76A5EE41CEDC}">
  <dimension ref="A1:I105"/>
  <sheetViews>
    <sheetView zoomScale="55" zoomScaleNormal="55" workbookViewId="0">
      <selection sqref="A1:G1"/>
    </sheetView>
  </sheetViews>
  <sheetFormatPr defaultColWidth="8" defaultRowHeight="14" x14ac:dyDescent="0.3"/>
  <cols>
    <col min="1" max="1" width="34.75" style="50" customWidth="1"/>
    <col min="2" max="2" width="9.25" style="53" customWidth="1"/>
    <col min="3" max="3" width="68.33203125" style="52" customWidth="1"/>
    <col min="4" max="4" width="8" style="53"/>
    <col min="5" max="5" width="14.25" style="53" customWidth="1"/>
    <col min="6" max="6" width="18.08203125" style="88" customWidth="1"/>
    <col min="7" max="7" width="12.83203125" style="53" customWidth="1"/>
    <col min="8" max="8" width="18.83203125" style="51" customWidth="1"/>
    <col min="9" max="9" width="18.08203125" style="51" customWidth="1"/>
    <col min="10" max="16384" width="8" style="53"/>
  </cols>
  <sheetData>
    <row r="1" spans="1:9" ht="15" x14ac:dyDescent="0.3">
      <c r="A1" s="179" t="s">
        <v>151</v>
      </c>
      <c r="B1" s="180"/>
      <c r="C1" s="180"/>
      <c r="D1" s="180"/>
      <c r="E1" s="180"/>
      <c r="F1" s="180"/>
      <c r="G1" s="180"/>
    </row>
    <row r="2" spans="1:9" ht="21.75" customHeight="1" thickBot="1" x14ac:dyDescent="0.35">
      <c r="A2" s="3"/>
      <c r="B2" s="3"/>
      <c r="C2" s="3"/>
      <c r="D2" s="3"/>
      <c r="E2" s="5"/>
      <c r="F2" s="3"/>
      <c r="G2" s="3"/>
    </row>
    <row r="3" spans="1:9" x14ac:dyDescent="0.3">
      <c r="A3" s="181" t="s">
        <v>252</v>
      </c>
      <c r="B3" s="182"/>
      <c r="C3" s="182"/>
      <c r="D3" s="182"/>
      <c r="E3" s="182"/>
      <c r="F3" s="182"/>
      <c r="G3" s="183"/>
    </row>
    <row r="4" spans="1:9" ht="42" customHeight="1" thickBot="1" x14ac:dyDescent="0.35">
      <c r="A4" s="112" t="s">
        <v>0</v>
      </c>
      <c r="B4" s="113" t="s">
        <v>1</v>
      </c>
      <c r="C4" s="114" t="s">
        <v>2</v>
      </c>
      <c r="D4" s="114" t="s">
        <v>3</v>
      </c>
      <c r="E4" s="115" t="s">
        <v>4</v>
      </c>
      <c r="F4" s="116" t="s">
        <v>5</v>
      </c>
      <c r="G4" s="117" t="s">
        <v>6</v>
      </c>
    </row>
    <row r="5" spans="1:9" s="65" customFormat="1" ht="30" customHeight="1" x14ac:dyDescent="0.3">
      <c r="A5" s="6" t="s">
        <v>7</v>
      </c>
      <c r="B5" s="64" t="s">
        <v>8</v>
      </c>
      <c r="C5" s="149" t="s">
        <v>152</v>
      </c>
      <c r="D5" s="39" t="s">
        <v>41</v>
      </c>
      <c r="E5" s="10">
        <v>0.2</v>
      </c>
      <c r="F5" s="122"/>
      <c r="G5" s="11">
        <f>ROUND((E5*F5),2)</f>
        <v>0</v>
      </c>
      <c r="H5" s="51"/>
      <c r="I5" s="51"/>
    </row>
    <row r="6" spans="1:9" s="65" customFormat="1" ht="30" customHeight="1" x14ac:dyDescent="0.3">
      <c r="A6" s="12" t="s">
        <v>7</v>
      </c>
      <c r="B6" s="66" t="s">
        <v>9</v>
      </c>
      <c r="C6" s="30" t="s">
        <v>158</v>
      </c>
      <c r="D6" s="40" t="s">
        <v>153</v>
      </c>
      <c r="E6" s="132">
        <v>244</v>
      </c>
      <c r="F6" s="123"/>
      <c r="G6" s="15">
        <f>ROUND((E6*F6),2)</f>
        <v>0</v>
      </c>
      <c r="H6" s="51"/>
      <c r="I6" s="51"/>
    </row>
    <row r="7" spans="1:9" s="65" customFormat="1" ht="30" customHeight="1" x14ac:dyDescent="0.3">
      <c r="A7" s="12" t="s">
        <v>7</v>
      </c>
      <c r="B7" s="66" t="s">
        <v>10</v>
      </c>
      <c r="C7" s="148" t="s">
        <v>126</v>
      </c>
      <c r="D7" s="27" t="s">
        <v>155</v>
      </c>
      <c r="E7" s="132">
        <v>39.04</v>
      </c>
      <c r="F7" s="123"/>
      <c r="G7" s="15">
        <f>ROUND((E7*F7),2)</f>
        <v>0</v>
      </c>
      <c r="H7" s="51"/>
      <c r="I7" s="51"/>
    </row>
    <row r="8" spans="1:9" s="65" customFormat="1" ht="30" customHeight="1" x14ac:dyDescent="0.3">
      <c r="A8" s="12" t="s">
        <v>7</v>
      </c>
      <c r="B8" s="66" t="s">
        <v>11</v>
      </c>
      <c r="C8" s="30" t="s">
        <v>159</v>
      </c>
      <c r="D8" s="40" t="s">
        <v>153</v>
      </c>
      <c r="E8" s="132">
        <v>326</v>
      </c>
      <c r="F8" s="123"/>
      <c r="G8" s="15">
        <f t="shared" ref="G8" si="0">ROUND((E8*F8),2)</f>
        <v>0</v>
      </c>
      <c r="H8" s="51"/>
      <c r="I8" s="51"/>
    </row>
    <row r="9" spans="1:9" s="65" customFormat="1" ht="30" customHeight="1" x14ac:dyDescent="0.3">
      <c r="A9" s="12" t="s">
        <v>7</v>
      </c>
      <c r="B9" s="66" t="s">
        <v>42</v>
      </c>
      <c r="C9" s="148" t="s">
        <v>126</v>
      </c>
      <c r="D9" s="27" t="s">
        <v>155</v>
      </c>
      <c r="E9" s="132">
        <v>97.8</v>
      </c>
      <c r="F9" s="123"/>
      <c r="G9" s="15">
        <f t="shared" ref="G9:G27" si="1">ROUND((E9*F9),2)</f>
        <v>0</v>
      </c>
      <c r="H9" s="51"/>
      <c r="I9" s="51"/>
    </row>
    <row r="10" spans="1:9" s="65" customFormat="1" ht="30" customHeight="1" x14ac:dyDescent="0.3">
      <c r="A10" s="12" t="s">
        <v>7</v>
      </c>
      <c r="B10" s="66" t="s">
        <v>43</v>
      </c>
      <c r="C10" s="30" t="s">
        <v>160</v>
      </c>
      <c r="D10" s="27" t="s">
        <v>26</v>
      </c>
      <c r="E10" s="132">
        <v>362</v>
      </c>
      <c r="F10" s="123"/>
      <c r="G10" s="15">
        <f t="shared" si="1"/>
        <v>0</v>
      </c>
      <c r="H10" s="51"/>
      <c r="I10" s="51"/>
    </row>
    <row r="11" spans="1:9" s="65" customFormat="1" ht="30" customHeight="1" x14ac:dyDescent="0.3">
      <c r="A11" s="12" t="s">
        <v>7</v>
      </c>
      <c r="B11" s="66" t="s">
        <v>44</v>
      </c>
      <c r="C11" s="159" t="s">
        <v>154</v>
      </c>
      <c r="D11" s="27" t="s">
        <v>155</v>
      </c>
      <c r="E11" s="132">
        <v>224</v>
      </c>
      <c r="F11" s="123"/>
      <c r="G11" s="15">
        <f t="shared" si="1"/>
        <v>0</v>
      </c>
      <c r="H11" s="67"/>
      <c r="I11" s="51"/>
    </row>
    <row r="12" spans="1:9" s="65" customFormat="1" ht="30" customHeight="1" x14ac:dyDescent="0.3">
      <c r="A12" s="12" t="s">
        <v>7</v>
      </c>
      <c r="B12" s="66" t="s">
        <v>45</v>
      </c>
      <c r="C12" s="148" t="s">
        <v>156</v>
      </c>
      <c r="D12" s="27" t="s">
        <v>155</v>
      </c>
      <c r="E12" s="132">
        <v>71</v>
      </c>
      <c r="F12" s="123"/>
      <c r="G12" s="15">
        <f t="shared" si="1"/>
        <v>0</v>
      </c>
      <c r="H12" s="67"/>
      <c r="I12" s="51"/>
    </row>
    <row r="13" spans="1:9" s="65" customFormat="1" ht="30" customHeight="1" x14ac:dyDescent="0.3">
      <c r="A13" s="12" t="s">
        <v>7</v>
      </c>
      <c r="B13" s="66" t="s">
        <v>46</v>
      </c>
      <c r="C13" s="68" t="s">
        <v>161</v>
      </c>
      <c r="D13" s="28" t="s">
        <v>155</v>
      </c>
      <c r="E13" s="132">
        <v>153</v>
      </c>
      <c r="F13" s="123"/>
      <c r="G13" s="15">
        <f t="shared" si="1"/>
        <v>0</v>
      </c>
      <c r="H13" s="51"/>
      <c r="I13" s="51"/>
    </row>
    <row r="14" spans="1:9" s="65" customFormat="1" ht="30" customHeight="1" x14ac:dyDescent="0.3">
      <c r="A14" s="12" t="s">
        <v>7</v>
      </c>
      <c r="B14" s="66" t="s">
        <v>47</v>
      </c>
      <c r="C14" s="30" t="s">
        <v>162</v>
      </c>
      <c r="D14" s="40" t="s">
        <v>12</v>
      </c>
      <c r="E14" s="139">
        <v>4</v>
      </c>
      <c r="F14" s="123"/>
      <c r="G14" s="15">
        <f t="shared" si="1"/>
        <v>0</v>
      </c>
      <c r="H14" s="51"/>
      <c r="I14" s="51"/>
    </row>
    <row r="15" spans="1:9" s="65" customFormat="1" ht="30" customHeight="1" thickBot="1" x14ac:dyDescent="0.35">
      <c r="A15" s="12" t="s">
        <v>7</v>
      </c>
      <c r="B15" s="66" t="s">
        <v>47</v>
      </c>
      <c r="C15" s="30" t="s">
        <v>163</v>
      </c>
      <c r="D15" s="40" t="s">
        <v>12</v>
      </c>
      <c r="E15" s="139">
        <v>4</v>
      </c>
      <c r="F15" s="123"/>
      <c r="G15" s="15">
        <f t="shared" si="1"/>
        <v>0</v>
      </c>
      <c r="H15" s="51"/>
      <c r="I15" s="51"/>
    </row>
    <row r="16" spans="1:9" s="65" customFormat="1" ht="30" customHeight="1" thickBot="1" x14ac:dyDescent="0.35">
      <c r="A16" s="108" t="s">
        <v>7</v>
      </c>
      <c r="B16" s="109" t="s">
        <v>36</v>
      </c>
      <c r="C16" s="110" t="s">
        <v>157</v>
      </c>
      <c r="D16" s="111" t="s">
        <v>12</v>
      </c>
      <c r="E16" s="139">
        <v>1</v>
      </c>
      <c r="F16" s="124"/>
      <c r="G16" s="29">
        <f t="shared" si="1"/>
        <v>0</v>
      </c>
      <c r="H16" s="69" t="s">
        <v>13</v>
      </c>
      <c r="I16" s="70">
        <f>ROUND(SUM(G5:G16),2)</f>
        <v>0</v>
      </c>
    </row>
    <row r="17" spans="1:9" s="72" customFormat="1" ht="30" customHeight="1" x14ac:dyDescent="0.3">
      <c r="A17" s="6" t="s">
        <v>61</v>
      </c>
      <c r="B17" s="7" t="s">
        <v>14</v>
      </c>
      <c r="C17" s="8" t="s">
        <v>171</v>
      </c>
      <c r="D17" s="9" t="s">
        <v>155</v>
      </c>
      <c r="E17" s="130">
        <v>800</v>
      </c>
      <c r="F17" s="125"/>
      <c r="G17" s="11">
        <f t="shared" si="1"/>
        <v>0</v>
      </c>
      <c r="H17" s="71"/>
      <c r="I17" s="71"/>
    </row>
    <row r="18" spans="1:9" s="72" customFormat="1" ht="30" customHeight="1" x14ac:dyDescent="0.3">
      <c r="A18" s="12" t="s">
        <v>61</v>
      </c>
      <c r="B18" s="16" t="s">
        <v>15</v>
      </c>
      <c r="C18" s="36" t="s">
        <v>172</v>
      </c>
      <c r="D18" s="27" t="s">
        <v>155</v>
      </c>
      <c r="E18" s="132">
        <v>127</v>
      </c>
      <c r="F18" s="126"/>
      <c r="G18" s="15">
        <f t="shared" si="1"/>
        <v>0</v>
      </c>
      <c r="H18" s="71"/>
      <c r="I18" s="71"/>
    </row>
    <row r="19" spans="1:9" s="72" customFormat="1" ht="30" customHeight="1" x14ac:dyDescent="0.3">
      <c r="A19" s="12" t="s">
        <v>61</v>
      </c>
      <c r="B19" s="16" t="s">
        <v>16</v>
      </c>
      <c r="C19" s="36" t="s">
        <v>173</v>
      </c>
      <c r="D19" s="27" t="s">
        <v>155</v>
      </c>
      <c r="E19" s="132">
        <v>442</v>
      </c>
      <c r="F19" s="126"/>
      <c r="G19" s="15">
        <f t="shared" si="1"/>
        <v>0</v>
      </c>
      <c r="H19" s="71"/>
      <c r="I19" s="71"/>
    </row>
    <row r="20" spans="1:9" s="72" customFormat="1" ht="30" customHeight="1" x14ac:dyDescent="0.3">
      <c r="A20" s="12" t="s">
        <v>61</v>
      </c>
      <c r="B20" s="16" t="s">
        <v>17</v>
      </c>
      <c r="C20" s="36" t="s">
        <v>174</v>
      </c>
      <c r="D20" s="27" t="s">
        <v>155</v>
      </c>
      <c r="E20" s="132">
        <v>1012</v>
      </c>
      <c r="F20" s="126"/>
      <c r="G20" s="15">
        <f t="shared" ref="G20:G23" si="2">ROUND((E20*F20),2)</f>
        <v>0</v>
      </c>
      <c r="H20" s="71"/>
      <c r="I20" s="71"/>
    </row>
    <row r="21" spans="1:9" s="72" customFormat="1" ht="30" customHeight="1" x14ac:dyDescent="0.3">
      <c r="A21" s="12" t="s">
        <v>61</v>
      </c>
      <c r="B21" s="16" t="s">
        <v>18</v>
      </c>
      <c r="C21" s="36" t="s">
        <v>175</v>
      </c>
      <c r="D21" s="27" t="s">
        <v>155</v>
      </c>
      <c r="E21" s="132">
        <v>357</v>
      </c>
      <c r="F21" s="126"/>
      <c r="G21" s="15">
        <f t="shared" si="2"/>
        <v>0</v>
      </c>
      <c r="H21" s="71"/>
      <c r="I21" s="71"/>
    </row>
    <row r="22" spans="1:9" s="72" customFormat="1" ht="30" customHeight="1" x14ac:dyDescent="0.3">
      <c r="A22" s="12" t="s">
        <v>61</v>
      </c>
      <c r="B22" s="16" t="s">
        <v>19</v>
      </c>
      <c r="C22" s="36" t="s">
        <v>164</v>
      </c>
      <c r="D22" s="27" t="s">
        <v>153</v>
      </c>
      <c r="E22" s="132">
        <v>250</v>
      </c>
      <c r="F22" s="126"/>
      <c r="G22" s="15">
        <f t="shared" si="2"/>
        <v>0</v>
      </c>
      <c r="H22" s="71"/>
      <c r="I22" s="71"/>
    </row>
    <row r="23" spans="1:9" s="72" customFormat="1" ht="30" customHeight="1" x14ac:dyDescent="0.3">
      <c r="A23" s="12" t="s">
        <v>61</v>
      </c>
      <c r="B23" s="16" t="s">
        <v>20</v>
      </c>
      <c r="C23" s="36" t="s">
        <v>165</v>
      </c>
      <c r="D23" s="27" t="s">
        <v>153</v>
      </c>
      <c r="E23" s="132">
        <v>365</v>
      </c>
      <c r="F23" s="126"/>
      <c r="G23" s="15">
        <f t="shared" si="2"/>
        <v>0</v>
      </c>
      <c r="H23" s="71"/>
      <c r="I23" s="71"/>
    </row>
    <row r="24" spans="1:9" s="72" customFormat="1" ht="30" customHeight="1" x14ac:dyDescent="0.3">
      <c r="A24" s="12" t="s">
        <v>61</v>
      </c>
      <c r="B24" s="16" t="s">
        <v>21</v>
      </c>
      <c r="C24" s="36" t="s">
        <v>166</v>
      </c>
      <c r="D24" s="27" t="s">
        <v>153</v>
      </c>
      <c r="E24" s="132">
        <v>702</v>
      </c>
      <c r="F24" s="126"/>
      <c r="G24" s="15">
        <f t="shared" si="1"/>
        <v>0</v>
      </c>
      <c r="H24" s="71"/>
      <c r="I24" s="71"/>
    </row>
    <row r="25" spans="1:9" s="72" customFormat="1" ht="30" customHeight="1" x14ac:dyDescent="0.3">
      <c r="A25" s="12" t="s">
        <v>61</v>
      </c>
      <c r="B25" s="16" t="s">
        <v>22</v>
      </c>
      <c r="C25" s="36" t="s">
        <v>167</v>
      </c>
      <c r="D25" s="27" t="s">
        <v>153</v>
      </c>
      <c r="E25" s="132">
        <v>78</v>
      </c>
      <c r="F25" s="126"/>
      <c r="G25" s="15">
        <f t="shared" ref="G25" si="3">ROUND((E25*F25),2)</f>
        <v>0</v>
      </c>
      <c r="H25" s="71"/>
      <c r="I25" s="71"/>
    </row>
    <row r="26" spans="1:9" s="72" customFormat="1" ht="30" customHeight="1" x14ac:dyDescent="0.3">
      <c r="A26" s="12" t="s">
        <v>61</v>
      </c>
      <c r="B26" s="16" t="s">
        <v>23</v>
      </c>
      <c r="C26" s="36" t="s">
        <v>168</v>
      </c>
      <c r="D26" s="27" t="s">
        <v>153</v>
      </c>
      <c r="E26" s="132">
        <v>780</v>
      </c>
      <c r="F26" s="126"/>
      <c r="G26" s="15">
        <f t="shared" si="1"/>
        <v>0</v>
      </c>
      <c r="H26" s="71"/>
      <c r="I26" s="71"/>
    </row>
    <row r="27" spans="1:9" s="72" customFormat="1" ht="30" customHeight="1" thickBot="1" x14ac:dyDescent="0.35">
      <c r="A27" s="12" t="s">
        <v>61</v>
      </c>
      <c r="B27" s="16" t="s">
        <v>24</v>
      </c>
      <c r="C27" s="36" t="s">
        <v>169</v>
      </c>
      <c r="D27" s="27" t="s">
        <v>153</v>
      </c>
      <c r="E27" s="132">
        <v>1494</v>
      </c>
      <c r="F27" s="126"/>
      <c r="G27" s="15">
        <f t="shared" si="1"/>
        <v>0</v>
      </c>
      <c r="H27" s="71"/>
      <c r="I27" s="71"/>
    </row>
    <row r="28" spans="1:9" s="72" customFormat="1" ht="30" customHeight="1" thickBot="1" x14ac:dyDescent="0.35">
      <c r="A28" s="108" t="s">
        <v>61</v>
      </c>
      <c r="B28" s="120" t="s">
        <v>25</v>
      </c>
      <c r="C28" s="160" t="s">
        <v>170</v>
      </c>
      <c r="D28" s="28" t="s">
        <v>153</v>
      </c>
      <c r="E28" s="139">
        <v>150</v>
      </c>
      <c r="F28" s="127"/>
      <c r="G28" s="29">
        <f>ROUND((E28*F28),2)</f>
        <v>0</v>
      </c>
      <c r="H28" s="162" t="s">
        <v>27</v>
      </c>
      <c r="I28" s="161">
        <f>ROUND(SUM(G17:G28),2)</f>
        <v>0</v>
      </c>
    </row>
    <row r="29" spans="1:9" s="72" customFormat="1" ht="30" customHeight="1" x14ac:dyDescent="0.3">
      <c r="A29" s="6" t="s">
        <v>187</v>
      </c>
      <c r="B29" s="9" t="s">
        <v>28</v>
      </c>
      <c r="C29" s="8" t="s">
        <v>188</v>
      </c>
      <c r="D29" s="9" t="s">
        <v>12</v>
      </c>
      <c r="E29" s="146">
        <v>2</v>
      </c>
      <c r="F29" s="90"/>
      <c r="G29" s="11">
        <f t="shared" ref="G29:G39" si="4">ROUND((E29*F29),2)</f>
        <v>0</v>
      </c>
      <c r="I29" s="71"/>
    </row>
    <row r="30" spans="1:9" s="72" customFormat="1" ht="30" customHeight="1" x14ac:dyDescent="0.3">
      <c r="A30" s="12" t="s">
        <v>187</v>
      </c>
      <c r="B30" s="27" t="s">
        <v>58</v>
      </c>
      <c r="C30" s="36" t="s">
        <v>189</v>
      </c>
      <c r="D30" s="27" t="s">
        <v>26</v>
      </c>
      <c r="E30" s="138">
        <v>64</v>
      </c>
      <c r="F30" s="92"/>
      <c r="G30" s="15">
        <f t="shared" si="4"/>
        <v>0</v>
      </c>
      <c r="H30" s="163"/>
      <c r="I30" s="71"/>
    </row>
    <row r="31" spans="1:9" s="72" customFormat="1" ht="30" customHeight="1" x14ac:dyDescent="0.3">
      <c r="A31" s="12" t="s">
        <v>187</v>
      </c>
      <c r="B31" s="27" t="s">
        <v>65</v>
      </c>
      <c r="C31" s="36" t="s">
        <v>190</v>
      </c>
      <c r="D31" s="27" t="s">
        <v>153</v>
      </c>
      <c r="E31" s="138">
        <v>128</v>
      </c>
      <c r="F31" s="92"/>
      <c r="G31" s="15">
        <f t="shared" si="4"/>
        <v>0</v>
      </c>
      <c r="H31" s="163"/>
      <c r="I31" s="71"/>
    </row>
    <row r="32" spans="1:9" s="72" customFormat="1" ht="30" customHeight="1" x14ac:dyDescent="0.3">
      <c r="A32" s="12" t="s">
        <v>187</v>
      </c>
      <c r="B32" s="27" t="s">
        <v>66</v>
      </c>
      <c r="C32" s="36" t="s">
        <v>191</v>
      </c>
      <c r="D32" s="27" t="s">
        <v>155</v>
      </c>
      <c r="E32" s="138">
        <v>3.2</v>
      </c>
      <c r="F32" s="92"/>
      <c r="G32" s="15">
        <f t="shared" si="4"/>
        <v>0</v>
      </c>
      <c r="H32" s="163"/>
      <c r="I32" s="71"/>
    </row>
    <row r="33" spans="1:9" s="72" customFormat="1" ht="30" customHeight="1" thickBot="1" x14ac:dyDescent="0.35">
      <c r="A33" s="12" t="s">
        <v>187</v>
      </c>
      <c r="B33" s="27" t="s">
        <v>67</v>
      </c>
      <c r="C33" s="118" t="s">
        <v>192</v>
      </c>
      <c r="D33" s="27" t="s">
        <v>155</v>
      </c>
      <c r="E33" s="138">
        <v>7.6999999999999993</v>
      </c>
      <c r="F33" s="92"/>
      <c r="G33" s="15">
        <f t="shared" si="4"/>
        <v>0</v>
      </c>
    </row>
    <row r="34" spans="1:9" s="72" customFormat="1" ht="30" customHeight="1" thickBot="1" x14ac:dyDescent="0.35">
      <c r="A34" s="18" t="s">
        <v>187</v>
      </c>
      <c r="B34" s="32" t="s">
        <v>68</v>
      </c>
      <c r="C34" s="150" t="s">
        <v>193</v>
      </c>
      <c r="D34" s="32" t="s">
        <v>12</v>
      </c>
      <c r="E34" s="145">
        <v>4</v>
      </c>
      <c r="F34" s="91"/>
      <c r="G34" s="19">
        <f t="shared" si="4"/>
        <v>0</v>
      </c>
      <c r="H34" s="166" t="s">
        <v>29</v>
      </c>
      <c r="I34" s="161">
        <f>ROUND(SUM(G29:G34),2)</f>
        <v>0</v>
      </c>
    </row>
    <row r="35" spans="1:9" s="72" customFormat="1" ht="30" customHeight="1" x14ac:dyDescent="0.3">
      <c r="A35" s="6" t="s">
        <v>194</v>
      </c>
      <c r="B35" s="9" t="s">
        <v>30</v>
      </c>
      <c r="C35" s="8" t="s">
        <v>196</v>
      </c>
      <c r="D35" s="9" t="s">
        <v>155</v>
      </c>
      <c r="E35" s="146">
        <v>0.8</v>
      </c>
      <c r="F35" s="90"/>
      <c r="G35" s="11">
        <f t="shared" si="4"/>
        <v>0</v>
      </c>
      <c r="H35" s="176" t="s">
        <v>64</v>
      </c>
      <c r="I35" s="71"/>
    </row>
    <row r="36" spans="1:9" s="72" customFormat="1" ht="30" customHeight="1" x14ac:dyDescent="0.3">
      <c r="A36" s="22" t="s">
        <v>194</v>
      </c>
      <c r="B36" s="27" t="s">
        <v>86</v>
      </c>
      <c r="C36" s="36" t="s">
        <v>197</v>
      </c>
      <c r="D36" s="27" t="s">
        <v>153</v>
      </c>
      <c r="E36" s="138">
        <v>3.9</v>
      </c>
      <c r="F36" s="92"/>
      <c r="G36" s="15">
        <f t="shared" si="4"/>
        <v>0</v>
      </c>
      <c r="H36" s="177"/>
      <c r="I36" s="71"/>
    </row>
    <row r="37" spans="1:9" s="72" customFormat="1" ht="30" customHeight="1" x14ac:dyDescent="0.3">
      <c r="A37" s="22" t="s">
        <v>194</v>
      </c>
      <c r="B37" s="27" t="s">
        <v>87</v>
      </c>
      <c r="C37" s="159" t="s">
        <v>198</v>
      </c>
      <c r="D37" s="27" t="s">
        <v>153</v>
      </c>
      <c r="E37" s="138">
        <v>3.9</v>
      </c>
      <c r="F37" s="92"/>
      <c r="G37" s="15">
        <f t="shared" si="4"/>
        <v>0</v>
      </c>
      <c r="H37" s="177"/>
      <c r="I37" s="71"/>
    </row>
    <row r="38" spans="1:9" s="72" customFormat="1" ht="30" customHeight="1" x14ac:dyDescent="0.3">
      <c r="A38" s="22" t="s">
        <v>194</v>
      </c>
      <c r="B38" s="27" t="s">
        <v>88</v>
      </c>
      <c r="C38" s="159" t="s">
        <v>199</v>
      </c>
      <c r="D38" s="27" t="s">
        <v>153</v>
      </c>
      <c r="E38" s="138">
        <v>3.9</v>
      </c>
      <c r="F38" s="92"/>
      <c r="G38" s="15">
        <f t="shared" si="4"/>
        <v>0</v>
      </c>
      <c r="H38" s="177"/>
      <c r="I38" s="71"/>
    </row>
    <row r="39" spans="1:9" s="72" customFormat="1" ht="30" customHeight="1" thickBot="1" x14ac:dyDescent="0.35">
      <c r="A39" s="33" t="s">
        <v>194</v>
      </c>
      <c r="B39" s="32" t="s">
        <v>89</v>
      </c>
      <c r="C39" s="167" t="s">
        <v>200</v>
      </c>
      <c r="D39" s="32" t="s">
        <v>26</v>
      </c>
      <c r="E39" s="145">
        <v>11</v>
      </c>
      <c r="F39" s="91"/>
      <c r="G39" s="19">
        <f t="shared" si="4"/>
        <v>0</v>
      </c>
      <c r="H39" s="177"/>
      <c r="I39" s="71"/>
    </row>
    <row r="40" spans="1:9" s="72" customFormat="1" ht="30" customHeight="1" x14ac:dyDescent="0.3">
      <c r="A40" s="6" t="s">
        <v>195</v>
      </c>
      <c r="B40" s="9" t="s">
        <v>30</v>
      </c>
      <c r="C40" s="8" t="s">
        <v>201</v>
      </c>
      <c r="D40" s="9" t="s">
        <v>155</v>
      </c>
      <c r="E40" s="146">
        <v>0.8</v>
      </c>
      <c r="F40" s="90"/>
      <c r="G40" s="11">
        <f t="shared" ref="G40:G50" si="5">ROUND((E40*F40),2)</f>
        <v>0</v>
      </c>
      <c r="H40" s="177"/>
      <c r="I40" s="71"/>
    </row>
    <row r="41" spans="1:9" s="72" customFormat="1" ht="30" customHeight="1" x14ac:dyDescent="0.3">
      <c r="A41" s="22" t="s">
        <v>195</v>
      </c>
      <c r="B41" s="27" t="s">
        <v>86</v>
      </c>
      <c r="C41" s="36" t="s">
        <v>197</v>
      </c>
      <c r="D41" s="27" t="s">
        <v>153</v>
      </c>
      <c r="E41" s="138">
        <v>3.9</v>
      </c>
      <c r="F41" s="92"/>
      <c r="G41" s="15">
        <f t="shared" si="5"/>
        <v>0</v>
      </c>
      <c r="H41" s="177"/>
      <c r="I41" s="71"/>
    </row>
    <row r="42" spans="1:9" s="72" customFormat="1" ht="30" customHeight="1" x14ac:dyDescent="0.3">
      <c r="A42" s="22" t="s">
        <v>195</v>
      </c>
      <c r="B42" s="27" t="s">
        <v>87</v>
      </c>
      <c r="C42" s="36" t="s">
        <v>198</v>
      </c>
      <c r="D42" s="27" t="s">
        <v>153</v>
      </c>
      <c r="E42" s="138">
        <v>3.9</v>
      </c>
      <c r="F42" s="92"/>
      <c r="G42" s="15">
        <f t="shared" si="5"/>
        <v>0</v>
      </c>
      <c r="H42" s="177"/>
      <c r="I42" s="71"/>
    </row>
    <row r="43" spans="1:9" s="72" customFormat="1" ht="30" customHeight="1" thickBot="1" x14ac:dyDescent="0.35">
      <c r="A43" s="22" t="s">
        <v>195</v>
      </c>
      <c r="B43" s="27" t="s">
        <v>88</v>
      </c>
      <c r="C43" s="36" t="s">
        <v>199</v>
      </c>
      <c r="D43" s="27" t="s">
        <v>153</v>
      </c>
      <c r="E43" s="138">
        <v>3.9</v>
      </c>
      <c r="F43" s="92"/>
      <c r="G43" s="15">
        <f t="shared" si="5"/>
        <v>0</v>
      </c>
      <c r="H43" s="178"/>
      <c r="I43" s="71"/>
    </row>
    <row r="44" spans="1:9" s="72" customFormat="1" ht="30" customHeight="1" thickBot="1" x14ac:dyDescent="0.35">
      <c r="A44" s="33" t="s">
        <v>195</v>
      </c>
      <c r="B44" s="32" t="s">
        <v>89</v>
      </c>
      <c r="C44" s="150" t="s">
        <v>200</v>
      </c>
      <c r="D44" s="32" t="s">
        <v>26</v>
      </c>
      <c r="E44" s="145">
        <v>11</v>
      </c>
      <c r="F44" s="91"/>
      <c r="G44" s="19">
        <f t="shared" si="5"/>
        <v>0</v>
      </c>
      <c r="H44" s="166" t="s">
        <v>31</v>
      </c>
      <c r="I44" s="161">
        <f>ROUND(SUM(G35:G44),2)</f>
        <v>0</v>
      </c>
    </row>
    <row r="45" spans="1:9" s="72" customFormat="1" ht="30" customHeight="1" x14ac:dyDescent="0.3">
      <c r="A45" s="6" t="s">
        <v>202</v>
      </c>
      <c r="B45" s="9" t="s">
        <v>95</v>
      </c>
      <c r="C45" s="121" t="s">
        <v>210</v>
      </c>
      <c r="D45" s="9" t="s">
        <v>155</v>
      </c>
      <c r="E45" s="146">
        <v>124</v>
      </c>
      <c r="F45" s="90"/>
      <c r="G45" s="11">
        <f t="shared" si="5"/>
        <v>0</v>
      </c>
      <c r="H45" s="176" t="s">
        <v>64</v>
      </c>
      <c r="I45" s="71"/>
    </row>
    <row r="46" spans="1:9" s="72" customFormat="1" ht="30" customHeight="1" x14ac:dyDescent="0.3">
      <c r="A46" s="22" t="s">
        <v>202</v>
      </c>
      <c r="B46" s="27" t="s">
        <v>96</v>
      </c>
      <c r="C46" s="36" t="s">
        <v>204</v>
      </c>
      <c r="D46" s="27" t="s">
        <v>153</v>
      </c>
      <c r="E46" s="138">
        <v>204</v>
      </c>
      <c r="F46" s="92"/>
      <c r="G46" s="15">
        <f t="shared" si="5"/>
        <v>0</v>
      </c>
      <c r="H46" s="177"/>
      <c r="I46" s="71"/>
    </row>
    <row r="47" spans="1:9" s="72" customFormat="1" ht="30" customHeight="1" x14ac:dyDescent="0.3">
      <c r="A47" s="22" t="s">
        <v>202</v>
      </c>
      <c r="B47" s="27" t="s">
        <v>97</v>
      </c>
      <c r="C47" s="36" t="s">
        <v>205</v>
      </c>
      <c r="D47" s="27" t="s">
        <v>153</v>
      </c>
      <c r="E47" s="138">
        <v>249</v>
      </c>
      <c r="F47" s="92"/>
      <c r="G47" s="15">
        <f t="shared" si="5"/>
        <v>0</v>
      </c>
      <c r="H47" s="177"/>
      <c r="I47" s="71"/>
    </row>
    <row r="48" spans="1:9" s="72" customFormat="1" ht="30" customHeight="1" x14ac:dyDescent="0.3">
      <c r="A48" s="22" t="s">
        <v>202</v>
      </c>
      <c r="B48" s="27" t="s">
        <v>98</v>
      </c>
      <c r="C48" s="118" t="s">
        <v>206</v>
      </c>
      <c r="D48" s="27" t="s">
        <v>153</v>
      </c>
      <c r="E48" s="138">
        <v>249</v>
      </c>
      <c r="F48" s="92"/>
      <c r="G48" s="15">
        <f t="shared" si="5"/>
        <v>0</v>
      </c>
      <c r="H48" s="177"/>
      <c r="I48" s="71"/>
    </row>
    <row r="49" spans="1:9" s="72" customFormat="1" ht="30" customHeight="1" x14ac:dyDescent="0.3">
      <c r="A49" s="22" t="s">
        <v>202</v>
      </c>
      <c r="B49" s="27" t="s">
        <v>99</v>
      </c>
      <c r="C49" s="118" t="s">
        <v>207</v>
      </c>
      <c r="D49" s="27" t="s">
        <v>153</v>
      </c>
      <c r="E49" s="138">
        <v>295</v>
      </c>
      <c r="F49" s="92"/>
      <c r="G49" s="15">
        <f t="shared" si="5"/>
        <v>0</v>
      </c>
      <c r="H49" s="177"/>
      <c r="I49" s="71"/>
    </row>
    <row r="50" spans="1:9" s="72" customFormat="1" ht="30" customHeight="1" x14ac:dyDescent="0.3">
      <c r="A50" s="22" t="s">
        <v>202</v>
      </c>
      <c r="B50" s="27" t="s">
        <v>100</v>
      </c>
      <c r="C50" s="118" t="s">
        <v>208</v>
      </c>
      <c r="D50" s="27" t="s">
        <v>26</v>
      </c>
      <c r="E50" s="138">
        <v>77</v>
      </c>
      <c r="F50" s="92"/>
      <c r="G50" s="15">
        <f t="shared" si="5"/>
        <v>0</v>
      </c>
      <c r="H50" s="177"/>
      <c r="I50" s="71"/>
    </row>
    <row r="51" spans="1:9" s="72" customFormat="1" ht="30" customHeight="1" x14ac:dyDescent="0.3">
      <c r="A51" s="22" t="s">
        <v>202</v>
      </c>
      <c r="B51" s="27" t="s">
        <v>101</v>
      </c>
      <c r="C51" s="36" t="s">
        <v>209</v>
      </c>
      <c r="D51" s="27" t="s">
        <v>155</v>
      </c>
      <c r="E51" s="138">
        <v>61</v>
      </c>
      <c r="F51" s="92"/>
      <c r="G51" s="15">
        <f t="shared" ref="G51:G77" si="6">ROUND((E51*F51),2)</f>
        <v>0</v>
      </c>
      <c r="H51" s="177"/>
      <c r="I51" s="71"/>
    </row>
    <row r="52" spans="1:9" s="72" customFormat="1" ht="30" customHeight="1" thickBot="1" x14ac:dyDescent="0.35">
      <c r="A52" s="33" t="s">
        <v>202</v>
      </c>
      <c r="B52" s="32" t="s">
        <v>102</v>
      </c>
      <c r="C52" s="43" t="s">
        <v>211</v>
      </c>
      <c r="D52" s="32" t="s">
        <v>153</v>
      </c>
      <c r="E52" s="145">
        <v>115</v>
      </c>
      <c r="F52" s="91"/>
      <c r="G52" s="19">
        <f t="shared" si="6"/>
        <v>0</v>
      </c>
      <c r="H52" s="177"/>
      <c r="I52" s="71"/>
    </row>
    <row r="53" spans="1:9" s="72" customFormat="1" ht="30" customHeight="1" x14ac:dyDescent="0.3">
      <c r="A53" s="22" t="s">
        <v>203</v>
      </c>
      <c r="B53" s="14" t="s">
        <v>95</v>
      </c>
      <c r="C53" s="13" t="s">
        <v>213</v>
      </c>
      <c r="D53" s="14" t="s">
        <v>155</v>
      </c>
      <c r="E53" s="140">
        <v>113</v>
      </c>
      <c r="F53" s="89"/>
      <c r="G53" s="24">
        <f t="shared" si="6"/>
        <v>0</v>
      </c>
      <c r="H53" s="177"/>
      <c r="I53" s="71"/>
    </row>
    <row r="54" spans="1:9" s="72" customFormat="1" ht="30" customHeight="1" x14ac:dyDescent="0.3">
      <c r="A54" s="22" t="s">
        <v>203</v>
      </c>
      <c r="B54" s="27" t="s">
        <v>96</v>
      </c>
      <c r="C54" s="36" t="s">
        <v>212</v>
      </c>
      <c r="D54" s="27" t="s">
        <v>153</v>
      </c>
      <c r="E54" s="138">
        <v>207</v>
      </c>
      <c r="F54" s="92"/>
      <c r="G54" s="15">
        <f t="shared" si="6"/>
        <v>0</v>
      </c>
      <c r="H54" s="177"/>
      <c r="I54" s="71"/>
    </row>
    <row r="55" spans="1:9" s="72" customFormat="1" ht="30" customHeight="1" x14ac:dyDescent="0.3">
      <c r="A55" s="22" t="s">
        <v>203</v>
      </c>
      <c r="B55" s="27" t="s">
        <v>97</v>
      </c>
      <c r="C55" s="118" t="s">
        <v>205</v>
      </c>
      <c r="D55" s="27" t="s">
        <v>153</v>
      </c>
      <c r="E55" s="138">
        <v>249</v>
      </c>
      <c r="F55" s="92"/>
      <c r="G55" s="15">
        <f t="shared" si="6"/>
        <v>0</v>
      </c>
      <c r="H55" s="177"/>
      <c r="I55" s="71"/>
    </row>
    <row r="56" spans="1:9" s="72" customFormat="1" ht="30" customHeight="1" x14ac:dyDescent="0.3">
      <c r="A56" s="22" t="s">
        <v>203</v>
      </c>
      <c r="B56" s="27" t="s">
        <v>98</v>
      </c>
      <c r="C56" s="118" t="s">
        <v>206</v>
      </c>
      <c r="D56" s="27" t="s">
        <v>153</v>
      </c>
      <c r="E56" s="138">
        <v>249</v>
      </c>
      <c r="F56" s="92"/>
      <c r="G56" s="15">
        <f t="shared" si="6"/>
        <v>0</v>
      </c>
      <c r="H56" s="177"/>
      <c r="I56" s="71"/>
    </row>
    <row r="57" spans="1:9" s="72" customFormat="1" ht="30" customHeight="1" x14ac:dyDescent="0.3">
      <c r="A57" s="22" t="s">
        <v>203</v>
      </c>
      <c r="B57" s="27" t="s">
        <v>99</v>
      </c>
      <c r="C57" s="36" t="s">
        <v>207</v>
      </c>
      <c r="D57" s="27" t="s">
        <v>153</v>
      </c>
      <c r="E57" s="138">
        <v>295</v>
      </c>
      <c r="F57" s="92"/>
      <c r="G57" s="15">
        <f t="shared" si="6"/>
        <v>0</v>
      </c>
      <c r="H57" s="177"/>
      <c r="I57" s="71"/>
    </row>
    <row r="58" spans="1:9" s="72" customFormat="1" ht="30" customHeight="1" x14ac:dyDescent="0.3">
      <c r="A58" s="22" t="s">
        <v>203</v>
      </c>
      <c r="B58" s="27" t="s">
        <v>100</v>
      </c>
      <c r="C58" s="36" t="s">
        <v>208</v>
      </c>
      <c r="D58" s="27" t="s">
        <v>26</v>
      </c>
      <c r="E58" s="138">
        <v>77</v>
      </c>
      <c r="F58" s="92"/>
      <c r="G58" s="15">
        <f t="shared" ref="G58:G73" si="7">ROUND((E58*F58),2)</f>
        <v>0</v>
      </c>
      <c r="H58" s="177"/>
      <c r="I58" s="71"/>
    </row>
    <row r="59" spans="1:9" s="72" customFormat="1" ht="30" customHeight="1" thickBot="1" x14ac:dyDescent="0.35">
      <c r="A59" s="22" t="s">
        <v>203</v>
      </c>
      <c r="B59" s="27" t="s">
        <v>101</v>
      </c>
      <c r="C59" s="118" t="s">
        <v>209</v>
      </c>
      <c r="D59" s="27" t="s">
        <v>155</v>
      </c>
      <c r="E59" s="138">
        <v>61</v>
      </c>
      <c r="F59" s="92"/>
      <c r="G59" s="15">
        <f t="shared" si="7"/>
        <v>0</v>
      </c>
      <c r="H59" s="178"/>
      <c r="I59" s="71"/>
    </row>
    <row r="60" spans="1:9" s="72" customFormat="1" ht="30" customHeight="1" thickBot="1" x14ac:dyDescent="0.35">
      <c r="A60" s="33" t="s">
        <v>203</v>
      </c>
      <c r="B60" s="32" t="s">
        <v>102</v>
      </c>
      <c r="C60" s="150" t="s">
        <v>214</v>
      </c>
      <c r="D60" s="32" t="s">
        <v>153</v>
      </c>
      <c r="E60" s="145">
        <v>115</v>
      </c>
      <c r="F60" s="91"/>
      <c r="G60" s="19">
        <f t="shared" si="7"/>
        <v>0</v>
      </c>
      <c r="H60" s="166" t="s">
        <v>32</v>
      </c>
      <c r="I60" s="161">
        <f>ROUND(SUM(G45:G60),2)</f>
        <v>0</v>
      </c>
    </row>
    <row r="61" spans="1:9" s="72" customFormat="1" ht="30" customHeight="1" x14ac:dyDescent="0.3">
      <c r="A61" s="6" t="s">
        <v>215</v>
      </c>
      <c r="B61" s="9" t="s">
        <v>33</v>
      </c>
      <c r="C61" s="121" t="s">
        <v>226</v>
      </c>
      <c r="D61" s="9" t="s">
        <v>155</v>
      </c>
      <c r="E61" s="146">
        <v>225</v>
      </c>
      <c r="F61" s="90"/>
      <c r="G61" s="11">
        <f t="shared" si="7"/>
        <v>0</v>
      </c>
      <c r="H61" s="176" t="s">
        <v>64</v>
      </c>
      <c r="I61" s="71"/>
    </row>
    <row r="62" spans="1:9" s="72" customFormat="1" ht="30" customHeight="1" x14ac:dyDescent="0.3">
      <c r="A62" s="12" t="s">
        <v>215</v>
      </c>
      <c r="B62" s="27" t="s">
        <v>117</v>
      </c>
      <c r="C62" s="118" t="s">
        <v>204</v>
      </c>
      <c r="D62" s="27" t="s">
        <v>153</v>
      </c>
      <c r="E62" s="138">
        <v>286</v>
      </c>
      <c r="F62" s="92"/>
      <c r="G62" s="15">
        <f t="shared" si="7"/>
        <v>0</v>
      </c>
      <c r="H62" s="177"/>
      <c r="I62" s="73"/>
    </row>
    <row r="63" spans="1:9" s="72" customFormat="1" ht="30" customHeight="1" x14ac:dyDescent="0.3">
      <c r="A63" s="12" t="s">
        <v>215</v>
      </c>
      <c r="B63" s="27" t="s">
        <v>118</v>
      </c>
      <c r="C63" s="118" t="s">
        <v>220</v>
      </c>
      <c r="D63" s="27" t="s">
        <v>153</v>
      </c>
      <c r="E63" s="138">
        <v>257</v>
      </c>
      <c r="F63" s="92"/>
      <c r="G63" s="15">
        <f t="shared" si="7"/>
        <v>0</v>
      </c>
      <c r="H63" s="177"/>
      <c r="I63" s="71"/>
    </row>
    <row r="64" spans="1:9" s="72" customFormat="1" ht="30" customHeight="1" x14ac:dyDescent="0.3">
      <c r="A64" s="12" t="s">
        <v>215</v>
      </c>
      <c r="B64" s="27" t="s">
        <v>119</v>
      </c>
      <c r="C64" s="36" t="s">
        <v>206</v>
      </c>
      <c r="D64" s="27" t="s">
        <v>153</v>
      </c>
      <c r="E64" s="138">
        <v>257</v>
      </c>
      <c r="F64" s="92"/>
      <c r="G64" s="15">
        <f t="shared" si="7"/>
        <v>0</v>
      </c>
      <c r="H64" s="177"/>
      <c r="I64" s="71"/>
    </row>
    <row r="65" spans="1:9" s="72" customFormat="1" ht="30" customHeight="1" x14ac:dyDescent="0.3">
      <c r="A65" s="12" t="s">
        <v>215</v>
      </c>
      <c r="B65" s="27" t="s">
        <v>120</v>
      </c>
      <c r="C65" s="36" t="s">
        <v>221</v>
      </c>
      <c r="D65" s="27" t="s">
        <v>153</v>
      </c>
      <c r="E65" s="138">
        <v>288</v>
      </c>
      <c r="F65" s="92"/>
      <c r="G65" s="15">
        <f t="shared" si="7"/>
        <v>0</v>
      </c>
      <c r="H65" s="177"/>
      <c r="I65" s="71"/>
    </row>
    <row r="66" spans="1:9" s="72" customFormat="1" ht="30" customHeight="1" x14ac:dyDescent="0.3">
      <c r="A66" s="12" t="s">
        <v>215</v>
      </c>
      <c r="B66" s="27" t="s">
        <v>121</v>
      </c>
      <c r="C66" s="36" t="s">
        <v>206</v>
      </c>
      <c r="D66" s="27" t="s">
        <v>153</v>
      </c>
      <c r="E66" s="138">
        <v>288</v>
      </c>
      <c r="F66" s="92"/>
      <c r="G66" s="15">
        <f t="shared" si="7"/>
        <v>0</v>
      </c>
      <c r="H66" s="177"/>
      <c r="I66" s="71"/>
    </row>
    <row r="67" spans="1:9" s="72" customFormat="1" ht="30" customHeight="1" x14ac:dyDescent="0.3">
      <c r="A67" s="12" t="s">
        <v>215</v>
      </c>
      <c r="B67" s="27" t="s">
        <v>122</v>
      </c>
      <c r="C67" s="36" t="s">
        <v>222</v>
      </c>
      <c r="D67" s="27" t="s">
        <v>153</v>
      </c>
      <c r="E67" s="138">
        <v>326</v>
      </c>
      <c r="F67" s="92"/>
      <c r="G67" s="15">
        <f t="shared" si="7"/>
        <v>0</v>
      </c>
      <c r="H67" s="177"/>
      <c r="I67" s="71"/>
    </row>
    <row r="68" spans="1:9" s="72" customFormat="1" ht="30" customHeight="1" x14ac:dyDescent="0.3">
      <c r="A68" s="12" t="s">
        <v>215</v>
      </c>
      <c r="B68" s="27" t="s">
        <v>123</v>
      </c>
      <c r="C68" s="118" t="s">
        <v>223</v>
      </c>
      <c r="D68" s="27" t="s">
        <v>153</v>
      </c>
      <c r="E68" s="138">
        <v>326</v>
      </c>
      <c r="F68" s="92"/>
      <c r="G68" s="15">
        <f t="shared" si="7"/>
        <v>0</v>
      </c>
      <c r="H68" s="177"/>
      <c r="I68" s="71"/>
    </row>
    <row r="69" spans="1:9" s="72" customFormat="1" ht="30" customHeight="1" x14ac:dyDescent="0.3">
      <c r="A69" s="12" t="s">
        <v>215</v>
      </c>
      <c r="B69" s="27" t="s">
        <v>124</v>
      </c>
      <c r="C69" s="36" t="s">
        <v>208</v>
      </c>
      <c r="D69" s="27" t="s">
        <v>26</v>
      </c>
      <c r="E69" s="138">
        <v>210</v>
      </c>
      <c r="F69" s="92"/>
      <c r="G69" s="15">
        <f t="shared" si="7"/>
        <v>0</v>
      </c>
      <c r="H69" s="177"/>
      <c r="I69" s="71"/>
    </row>
    <row r="70" spans="1:9" s="72" customFormat="1" ht="30" customHeight="1" x14ac:dyDescent="0.3">
      <c r="A70" s="12" t="s">
        <v>215</v>
      </c>
      <c r="B70" s="27" t="s">
        <v>125</v>
      </c>
      <c r="C70" s="36" t="s">
        <v>209</v>
      </c>
      <c r="D70" s="27" t="s">
        <v>155</v>
      </c>
      <c r="E70" s="138">
        <v>61</v>
      </c>
      <c r="F70" s="92"/>
      <c r="G70" s="15">
        <f t="shared" si="7"/>
        <v>0</v>
      </c>
      <c r="H70" s="177"/>
      <c r="I70" s="71"/>
    </row>
    <row r="71" spans="1:9" s="72" customFormat="1" ht="30" customHeight="1" x14ac:dyDescent="0.3">
      <c r="A71" s="12" t="s">
        <v>215</v>
      </c>
      <c r="B71" s="27" t="s">
        <v>216</v>
      </c>
      <c r="C71" s="36" t="s">
        <v>214</v>
      </c>
      <c r="D71" s="27" t="s">
        <v>153</v>
      </c>
      <c r="E71" s="138">
        <v>115</v>
      </c>
      <c r="F71" s="92"/>
      <c r="G71" s="15">
        <f t="shared" si="7"/>
        <v>0</v>
      </c>
      <c r="H71" s="177"/>
      <c r="I71" s="71"/>
    </row>
    <row r="72" spans="1:9" s="72" customFormat="1" ht="30" customHeight="1" x14ac:dyDescent="0.3">
      <c r="A72" s="12" t="s">
        <v>215</v>
      </c>
      <c r="B72" s="27" t="s">
        <v>217</v>
      </c>
      <c r="C72" s="36" t="s">
        <v>224</v>
      </c>
      <c r="D72" s="27" t="s">
        <v>153</v>
      </c>
      <c r="E72" s="138">
        <v>33</v>
      </c>
      <c r="F72" s="92"/>
      <c r="G72" s="15">
        <f t="shared" si="7"/>
        <v>0</v>
      </c>
      <c r="H72" s="177"/>
      <c r="I72" s="71"/>
    </row>
    <row r="73" spans="1:9" s="72" customFormat="1" ht="30" customHeight="1" thickBot="1" x14ac:dyDescent="0.35">
      <c r="A73" s="18" t="s">
        <v>215</v>
      </c>
      <c r="B73" s="32" t="s">
        <v>218</v>
      </c>
      <c r="C73" s="43" t="s">
        <v>225</v>
      </c>
      <c r="D73" s="32" t="s">
        <v>153</v>
      </c>
      <c r="E73" s="145">
        <v>9</v>
      </c>
      <c r="F73" s="91"/>
      <c r="G73" s="19">
        <f t="shared" si="7"/>
        <v>0</v>
      </c>
      <c r="H73" s="177"/>
      <c r="I73" s="71"/>
    </row>
    <row r="74" spans="1:9" s="72" customFormat="1" ht="30" customHeight="1" x14ac:dyDescent="0.3">
      <c r="A74" s="6" t="s">
        <v>219</v>
      </c>
      <c r="B74" s="9" t="s">
        <v>33</v>
      </c>
      <c r="C74" s="8" t="s">
        <v>228</v>
      </c>
      <c r="D74" s="9" t="s">
        <v>155</v>
      </c>
      <c r="E74" s="146">
        <v>195</v>
      </c>
      <c r="F74" s="90"/>
      <c r="G74" s="11">
        <f t="shared" si="6"/>
        <v>0</v>
      </c>
      <c r="H74" s="177"/>
      <c r="I74" s="71"/>
    </row>
    <row r="75" spans="1:9" s="72" customFormat="1" ht="30" customHeight="1" x14ac:dyDescent="0.3">
      <c r="A75" s="12" t="s">
        <v>219</v>
      </c>
      <c r="B75" s="27" t="s">
        <v>117</v>
      </c>
      <c r="C75" s="118" t="s">
        <v>227</v>
      </c>
      <c r="D75" s="27" t="s">
        <v>153</v>
      </c>
      <c r="E75" s="138">
        <v>290</v>
      </c>
      <c r="F75" s="92"/>
      <c r="G75" s="15">
        <f t="shared" si="6"/>
        <v>0</v>
      </c>
      <c r="H75" s="177"/>
      <c r="I75" s="71"/>
    </row>
    <row r="76" spans="1:9" s="72" customFormat="1" ht="30" customHeight="1" x14ac:dyDescent="0.3">
      <c r="A76" s="12" t="s">
        <v>219</v>
      </c>
      <c r="B76" s="27" t="s">
        <v>118</v>
      </c>
      <c r="C76" s="119" t="s">
        <v>220</v>
      </c>
      <c r="D76" s="27" t="s">
        <v>153</v>
      </c>
      <c r="E76" s="138">
        <v>257</v>
      </c>
      <c r="F76" s="92"/>
      <c r="G76" s="15">
        <f t="shared" si="6"/>
        <v>0</v>
      </c>
      <c r="H76" s="177"/>
      <c r="I76" s="71"/>
    </row>
    <row r="77" spans="1:9" s="72" customFormat="1" ht="30" customHeight="1" x14ac:dyDescent="0.3">
      <c r="A77" s="12" t="s">
        <v>219</v>
      </c>
      <c r="B77" s="27" t="s">
        <v>119</v>
      </c>
      <c r="C77" s="119" t="s">
        <v>206</v>
      </c>
      <c r="D77" s="27" t="s">
        <v>153</v>
      </c>
      <c r="E77" s="138">
        <v>257</v>
      </c>
      <c r="F77" s="92"/>
      <c r="G77" s="15">
        <f t="shared" si="6"/>
        <v>0</v>
      </c>
      <c r="H77" s="177"/>
      <c r="I77" s="71"/>
    </row>
    <row r="78" spans="1:9" s="72" customFormat="1" ht="30" customHeight="1" x14ac:dyDescent="0.3">
      <c r="A78" s="12" t="s">
        <v>219</v>
      </c>
      <c r="B78" s="27" t="s">
        <v>120</v>
      </c>
      <c r="C78" s="118" t="s">
        <v>221</v>
      </c>
      <c r="D78" s="27" t="s">
        <v>153</v>
      </c>
      <c r="E78" s="138">
        <v>288</v>
      </c>
      <c r="F78" s="92"/>
      <c r="G78" s="15">
        <f t="shared" ref="G78:G98" si="8">ROUND((E78*F78),2)</f>
        <v>0</v>
      </c>
      <c r="H78" s="177"/>
      <c r="I78" s="73"/>
    </row>
    <row r="79" spans="1:9" s="72" customFormat="1" ht="30" customHeight="1" x14ac:dyDescent="0.3">
      <c r="A79" s="12" t="s">
        <v>219</v>
      </c>
      <c r="B79" s="27" t="s">
        <v>121</v>
      </c>
      <c r="C79" s="118" t="s">
        <v>206</v>
      </c>
      <c r="D79" s="27" t="s">
        <v>153</v>
      </c>
      <c r="E79" s="138">
        <v>288</v>
      </c>
      <c r="F79" s="92"/>
      <c r="G79" s="15">
        <f t="shared" si="8"/>
        <v>0</v>
      </c>
      <c r="H79" s="177"/>
      <c r="I79" s="71"/>
    </row>
    <row r="80" spans="1:9" s="72" customFormat="1" ht="30" customHeight="1" x14ac:dyDescent="0.3">
      <c r="A80" s="12" t="s">
        <v>219</v>
      </c>
      <c r="B80" s="27" t="s">
        <v>122</v>
      </c>
      <c r="C80" s="36" t="s">
        <v>222</v>
      </c>
      <c r="D80" s="27" t="s">
        <v>153</v>
      </c>
      <c r="E80" s="138">
        <v>326</v>
      </c>
      <c r="F80" s="92"/>
      <c r="G80" s="15">
        <f t="shared" si="8"/>
        <v>0</v>
      </c>
      <c r="H80" s="177"/>
      <c r="I80" s="71"/>
    </row>
    <row r="81" spans="1:9" s="72" customFormat="1" ht="30" customHeight="1" x14ac:dyDescent="0.3">
      <c r="A81" s="12" t="s">
        <v>219</v>
      </c>
      <c r="B81" s="27" t="s">
        <v>123</v>
      </c>
      <c r="C81" s="36" t="s">
        <v>223</v>
      </c>
      <c r="D81" s="27" t="s">
        <v>153</v>
      </c>
      <c r="E81" s="138">
        <v>326</v>
      </c>
      <c r="F81" s="92"/>
      <c r="G81" s="15">
        <f t="shared" si="8"/>
        <v>0</v>
      </c>
      <c r="H81" s="177"/>
      <c r="I81" s="71"/>
    </row>
    <row r="82" spans="1:9" s="72" customFormat="1" ht="30" customHeight="1" x14ac:dyDescent="0.3">
      <c r="A82" s="12" t="s">
        <v>219</v>
      </c>
      <c r="B82" s="27" t="s">
        <v>124</v>
      </c>
      <c r="C82" s="36" t="s">
        <v>208</v>
      </c>
      <c r="D82" s="27" t="s">
        <v>26</v>
      </c>
      <c r="E82" s="138">
        <v>210</v>
      </c>
      <c r="F82" s="92"/>
      <c r="G82" s="15">
        <f t="shared" si="8"/>
        <v>0</v>
      </c>
      <c r="H82" s="177"/>
      <c r="I82" s="71"/>
    </row>
    <row r="83" spans="1:9" s="72" customFormat="1" ht="30" customHeight="1" x14ac:dyDescent="0.3">
      <c r="A83" s="12" t="s">
        <v>219</v>
      </c>
      <c r="B83" s="27" t="s">
        <v>125</v>
      </c>
      <c r="C83" s="36" t="s">
        <v>209</v>
      </c>
      <c r="D83" s="27" t="s">
        <v>155</v>
      </c>
      <c r="E83" s="138">
        <v>160</v>
      </c>
      <c r="F83" s="92"/>
      <c r="G83" s="15">
        <f t="shared" si="8"/>
        <v>0</v>
      </c>
      <c r="H83" s="177"/>
      <c r="I83" s="71"/>
    </row>
    <row r="84" spans="1:9" s="72" customFormat="1" ht="30" customHeight="1" x14ac:dyDescent="0.3">
      <c r="A84" s="12" t="s">
        <v>219</v>
      </c>
      <c r="B84" s="27" t="s">
        <v>216</v>
      </c>
      <c r="C84" s="118" t="s">
        <v>214</v>
      </c>
      <c r="D84" s="27" t="s">
        <v>153</v>
      </c>
      <c r="E84" s="138">
        <v>75</v>
      </c>
      <c r="F84" s="92"/>
      <c r="G84" s="15">
        <f t="shared" si="8"/>
        <v>0</v>
      </c>
      <c r="H84" s="177"/>
      <c r="I84" s="71"/>
    </row>
    <row r="85" spans="1:9" s="72" customFormat="1" ht="30" customHeight="1" thickBot="1" x14ac:dyDescent="0.35">
      <c r="A85" s="12" t="s">
        <v>219</v>
      </c>
      <c r="B85" s="27" t="s">
        <v>217</v>
      </c>
      <c r="C85" s="36" t="s">
        <v>224</v>
      </c>
      <c r="D85" s="27" t="s">
        <v>153</v>
      </c>
      <c r="E85" s="138">
        <v>33</v>
      </c>
      <c r="F85" s="92"/>
      <c r="G85" s="15">
        <f t="shared" si="8"/>
        <v>0</v>
      </c>
      <c r="H85" s="178"/>
      <c r="I85" s="71"/>
    </row>
    <row r="86" spans="1:9" s="72" customFormat="1" ht="30" customHeight="1" thickBot="1" x14ac:dyDescent="0.35">
      <c r="A86" s="18" t="s">
        <v>219</v>
      </c>
      <c r="B86" s="32" t="s">
        <v>218</v>
      </c>
      <c r="C86" s="43" t="s">
        <v>225</v>
      </c>
      <c r="D86" s="32" t="s">
        <v>153</v>
      </c>
      <c r="E86" s="145">
        <v>9</v>
      </c>
      <c r="F86" s="91"/>
      <c r="G86" s="19">
        <f t="shared" si="8"/>
        <v>0</v>
      </c>
      <c r="H86" s="162" t="s">
        <v>34</v>
      </c>
      <c r="I86" s="161">
        <f>ROUND(SUM(G61:G86),2)</f>
        <v>0</v>
      </c>
    </row>
    <row r="87" spans="1:9" s="72" customFormat="1" ht="30" customHeight="1" x14ac:dyDescent="0.3">
      <c r="A87" s="6" t="s">
        <v>39</v>
      </c>
      <c r="B87" s="9" t="s">
        <v>62</v>
      </c>
      <c r="C87" s="8" t="s">
        <v>246</v>
      </c>
      <c r="D87" s="9" t="s">
        <v>153</v>
      </c>
      <c r="E87" s="146">
        <v>42.5</v>
      </c>
      <c r="F87" s="90"/>
      <c r="G87" s="11">
        <f t="shared" ref="G87:G91" si="9">ROUND((E87*F87),2)</f>
        <v>0</v>
      </c>
      <c r="H87" s="164"/>
      <c r="I87" s="71"/>
    </row>
    <row r="88" spans="1:9" s="72" customFormat="1" ht="30" customHeight="1" x14ac:dyDescent="0.3">
      <c r="A88" s="22" t="s">
        <v>39</v>
      </c>
      <c r="B88" s="14" t="s">
        <v>63</v>
      </c>
      <c r="C88" s="36" t="s">
        <v>247</v>
      </c>
      <c r="D88" s="27" t="s">
        <v>153</v>
      </c>
      <c r="E88" s="138">
        <v>16.2</v>
      </c>
      <c r="F88" s="92"/>
      <c r="G88" s="15">
        <f t="shared" si="9"/>
        <v>0</v>
      </c>
      <c r="H88" s="164"/>
      <c r="I88" s="71"/>
    </row>
    <row r="89" spans="1:9" s="72" customFormat="1" ht="30" customHeight="1" x14ac:dyDescent="0.3">
      <c r="A89" s="22" t="s">
        <v>39</v>
      </c>
      <c r="B89" s="14" t="s">
        <v>229</v>
      </c>
      <c r="C89" s="36" t="s">
        <v>248</v>
      </c>
      <c r="D89" s="27" t="s">
        <v>153</v>
      </c>
      <c r="E89" s="138">
        <v>1.8</v>
      </c>
      <c r="F89" s="92"/>
      <c r="G89" s="15">
        <f t="shared" si="9"/>
        <v>0</v>
      </c>
      <c r="H89" s="164"/>
      <c r="I89" s="71"/>
    </row>
    <row r="90" spans="1:9" s="72" customFormat="1" ht="30" customHeight="1" x14ac:dyDescent="0.3">
      <c r="A90" s="22" t="s">
        <v>39</v>
      </c>
      <c r="B90" s="14" t="s">
        <v>230</v>
      </c>
      <c r="C90" s="36" t="s">
        <v>238</v>
      </c>
      <c r="D90" s="27" t="s">
        <v>26</v>
      </c>
      <c r="E90" s="138">
        <v>84</v>
      </c>
      <c r="F90" s="92"/>
      <c r="G90" s="15">
        <f t="shared" si="9"/>
        <v>0</v>
      </c>
      <c r="H90" s="164"/>
      <c r="I90" s="71"/>
    </row>
    <row r="91" spans="1:9" s="72" customFormat="1" ht="30" customHeight="1" x14ac:dyDescent="0.3">
      <c r="A91" s="22" t="s">
        <v>39</v>
      </c>
      <c r="B91" s="14" t="s">
        <v>231</v>
      </c>
      <c r="C91" s="36" t="s">
        <v>239</v>
      </c>
      <c r="D91" s="27" t="s">
        <v>26</v>
      </c>
      <c r="E91" s="138">
        <v>28</v>
      </c>
      <c r="F91" s="92"/>
      <c r="G91" s="15">
        <f t="shared" si="9"/>
        <v>0</v>
      </c>
      <c r="H91" s="71"/>
    </row>
    <row r="92" spans="1:9" s="72" customFormat="1" ht="30" customHeight="1" x14ac:dyDescent="0.3">
      <c r="A92" s="22" t="s">
        <v>39</v>
      </c>
      <c r="B92" s="14" t="s">
        <v>232</v>
      </c>
      <c r="C92" s="13" t="s">
        <v>240</v>
      </c>
      <c r="D92" s="14" t="s">
        <v>26</v>
      </c>
      <c r="E92" s="140">
        <v>128</v>
      </c>
      <c r="F92" s="89"/>
      <c r="G92" s="24">
        <f t="shared" si="8"/>
        <v>0</v>
      </c>
      <c r="H92" s="71"/>
    </row>
    <row r="93" spans="1:9" s="72" customFormat="1" ht="30" customHeight="1" x14ac:dyDescent="0.3">
      <c r="A93" s="22" t="s">
        <v>39</v>
      </c>
      <c r="B93" s="14" t="s">
        <v>233</v>
      </c>
      <c r="C93" s="36" t="s">
        <v>241</v>
      </c>
      <c r="D93" s="27" t="s">
        <v>26</v>
      </c>
      <c r="E93" s="138">
        <v>32</v>
      </c>
      <c r="F93" s="92"/>
      <c r="G93" s="15">
        <f t="shared" ref="G93:G94" si="10">ROUND((E93*F93),2)</f>
        <v>0</v>
      </c>
      <c r="H93" s="164"/>
      <c r="I93" s="71"/>
    </row>
    <row r="94" spans="1:9" s="72" customFormat="1" ht="30" customHeight="1" x14ac:dyDescent="0.3">
      <c r="A94" s="22" t="s">
        <v>39</v>
      </c>
      <c r="B94" s="14" t="s">
        <v>234</v>
      </c>
      <c r="C94" s="36" t="s">
        <v>242</v>
      </c>
      <c r="D94" s="27" t="s">
        <v>26</v>
      </c>
      <c r="E94" s="138">
        <v>200</v>
      </c>
      <c r="F94" s="92"/>
      <c r="G94" s="15">
        <f t="shared" si="10"/>
        <v>0</v>
      </c>
      <c r="H94" s="164"/>
      <c r="I94" s="71"/>
    </row>
    <row r="95" spans="1:9" s="72" customFormat="1" ht="30" customHeight="1" x14ac:dyDescent="0.3">
      <c r="A95" s="22" t="s">
        <v>39</v>
      </c>
      <c r="B95" s="14" t="s">
        <v>235</v>
      </c>
      <c r="C95" s="36" t="s">
        <v>243</v>
      </c>
      <c r="D95" s="27" t="s">
        <v>26</v>
      </c>
      <c r="E95" s="138">
        <v>80</v>
      </c>
      <c r="F95" s="92"/>
      <c r="G95" s="15">
        <f t="shared" si="8"/>
        <v>0</v>
      </c>
      <c r="H95" s="164"/>
      <c r="I95" s="71"/>
    </row>
    <row r="96" spans="1:9" s="72" customFormat="1" ht="30" customHeight="1" thickBot="1" x14ac:dyDescent="0.35">
      <c r="A96" s="22" t="s">
        <v>39</v>
      </c>
      <c r="B96" s="14" t="s">
        <v>236</v>
      </c>
      <c r="C96" s="36" t="s">
        <v>244</v>
      </c>
      <c r="D96" s="27" t="s">
        <v>12</v>
      </c>
      <c r="E96" s="138">
        <v>7</v>
      </c>
      <c r="F96" s="92"/>
      <c r="G96" s="15">
        <f t="shared" si="8"/>
        <v>0</v>
      </c>
      <c r="H96" s="165"/>
      <c r="I96" s="71"/>
    </row>
    <row r="97" spans="1:9" s="72" customFormat="1" ht="30" customHeight="1" thickBot="1" x14ac:dyDescent="0.35">
      <c r="A97" s="33" t="s">
        <v>39</v>
      </c>
      <c r="B97" s="75" t="s">
        <v>237</v>
      </c>
      <c r="C97" s="150" t="s">
        <v>245</v>
      </c>
      <c r="D97" s="32" t="s">
        <v>155</v>
      </c>
      <c r="E97" s="133">
        <v>68</v>
      </c>
      <c r="F97" s="91"/>
      <c r="G97" s="19">
        <f t="shared" si="8"/>
        <v>0</v>
      </c>
      <c r="H97" s="162" t="s">
        <v>40</v>
      </c>
      <c r="I97" s="161">
        <f>ROUND(SUM(G51:G97),2)</f>
        <v>0</v>
      </c>
    </row>
    <row r="98" spans="1:9" s="72" customFormat="1" ht="64.5" customHeight="1" thickBot="1" x14ac:dyDescent="0.35">
      <c r="A98" s="168" t="s">
        <v>249</v>
      </c>
      <c r="B98" s="151" t="s">
        <v>148</v>
      </c>
      <c r="C98" s="152" t="s">
        <v>147</v>
      </c>
      <c r="D98" s="153" t="s">
        <v>35</v>
      </c>
      <c r="E98" s="154">
        <v>1</v>
      </c>
      <c r="F98" s="155"/>
      <c r="G98" s="156">
        <f t="shared" si="8"/>
        <v>0</v>
      </c>
      <c r="H98" s="69" t="s">
        <v>250</v>
      </c>
      <c r="I98" s="70">
        <f>ROUND(SUM(G98),2)</f>
        <v>0</v>
      </c>
    </row>
    <row r="99" spans="1:9" ht="44.25" customHeight="1" thickBot="1" x14ac:dyDescent="0.35">
      <c r="A99" s="76"/>
      <c r="B99" s="77"/>
      <c r="C99" s="76"/>
      <c r="D99" s="77"/>
      <c r="E99" s="77"/>
      <c r="F99" s="48" t="s">
        <v>251</v>
      </c>
      <c r="G99" s="49">
        <f>SUM(G5:G98)</f>
        <v>0</v>
      </c>
      <c r="H99" s="67"/>
      <c r="I99" s="73"/>
    </row>
    <row r="100" spans="1:9" ht="20.25" customHeight="1" x14ac:dyDescent="0.3">
      <c r="A100" s="78"/>
      <c r="B100" s="79"/>
      <c r="C100" s="79"/>
      <c r="D100" s="79"/>
      <c r="E100" s="80"/>
      <c r="F100" s="79"/>
      <c r="G100" s="81"/>
    </row>
    <row r="101" spans="1:9" x14ac:dyDescent="0.3">
      <c r="A101" s="76"/>
      <c r="B101" s="77"/>
      <c r="C101" s="76"/>
      <c r="D101" s="77"/>
      <c r="E101" s="77"/>
      <c r="F101" s="82"/>
      <c r="G101" s="81"/>
    </row>
    <row r="102" spans="1:9" x14ac:dyDescent="0.3">
      <c r="A102" s="76"/>
      <c r="B102" s="77"/>
      <c r="C102" s="76"/>
      <c r="D102" s="77"/>
      <c r="E102" s="77"/>
      <c r="F102" s="82"/>
      <c r="G102" s="81"/>
    </row>
    <row r="104" spans="1:9" x14ac:dyDescent="0.3">
      <c r="A104" s="83"/>
      <c r="B104" s="84"/>
      <c r="C104" s="83"/>
      <c r="D104" s="84"/>
      <c r="E104" s="84"/>
      <c r="F104" s="85"/>
      <c r="G104" s="84"/>
    </row>
    <row r="105" spans="1:9" ht="26.25" customHeight="1" x14ac:dyDescent="0.3">
      <c r="A105" s="86"/>
      <c r="B105" s="86"/>
      <c r="C105" s="86"/>
      <c r="D105" s="86"/>
      <c r="E105" s="86"/>
      <c r="F105" s="87"/>
      <c r="G105" s="86"/>
    </row>
  </sheetData>
  <sheetProtection algorithmName="SHA-512" hashValue="K1rDWJ64CpQHJ1wgueKib+lV2FIfiYj+qwZ8SUlPbTw02EynFR/ELOq+2YoL7Gvw9KGvlt+UpGZeRrHFaJVICg==" saltValue="mIxmsruETIK82efg02z28A==" spinCount="100000" sheet="1" objects="1" scenarios="1"/>
  <mergeCells count="5">
    <mergeCell ref="H61:H85"/>
    <mergeCell ref="A1:G1"/>
    <mergeCell ref="A3:G3"/>
    <mergeCell ref="H35:H43"/>
    <mergeCell ref="H45:H59"/>
  </mergeCells>
  <phoneticPr fontId="17"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012D4C-1E4C-4EC6-B999-06B47F67B311}">
  <dimension ref="A1:I144"/>
  <sheetViews>
    <sheetView zoomScale="85" zoomScaleNormal="85" workbookViewId="0">
      <selection sqref="A1:G1"/>
    </sheetView>
  </sheetViews>
  <sheetFormatPr defaultColWidth="8" defaultRowHeight="14" x14ac:dyDescent="0.3"/>
  <cols>
    <col min="1" max="1" width="34.75" style="50" customWidth="1"/>
    <col min="2" max="2" width="9.25" style="51" customWidth="1"/>
    <col min="3" max="3" width="72.75" style="52" customWidth="1"/>
    <col min="4" max="4" width="8" style="53"/>
    <col min="5" max="5" width="14.25" style="53" customWidth="1"/>
    <col min="6" max="6" width="18.08203125" style="54" customWidth="1"/>
    <col min="7" max="7" width="12.83203125" style="53" customWidth="1"/>
    <col min="8" max="8" width="18.83203125" style="1" customWidth="1"/>
    <col min="9" max="9" width="18.08203125" style="1" customWidth="1"/>
    <col min="10" max="10" width="12.25" style="2" customWidth="1"/>
    <col min="11" max="16384" width="8" style="2"/>
  </cols>
  <sheetData>
    <row r="1" spans="1:9" ht="15" x14ac:dyDescent="0.3">
      <c r="A1" s="180" t="s">
        <v>59</v>
      </c>
      <c r="B1" s="180"/>
      <c r="C1" s="180"/>
      <c r="D1" s="180"/>
      <c r="E1" s="180"/>
      <c r="F1" s="180"/>
      <c r="G1" s="180"/>
    </row>
    <row r="2" spans="1:9" ht="21.75" customHeight="1" thickBot="1" x14ac:dyDescent="0.35">
      <c r="A2" s="3"/>
      <c r="B2" s="4"/>
      <c r="C2" s="3"/>
      <c r="D2" s="3"/>
      <c r="E2" s="5"/>
      <c r="F2" s="3"/>
      <c r="G2" s="3"/>
    </row>
    <row r="3" spans="1:9" ht="14.5" thickBot="1" x14ac:dyDescent="0.35">
      <c r="A3" s="184" t="s">
        <v>60</v>
      </c>
      <c r="B3" s="185"/>
      <c r="C3" s="185"/>
      <c r="D3" s="185"/>
      <c r="E3" s="185"/>
      <c r="F3" s="185"/>
      <c r="G3" s="186"/>
    </row>
    <row r="4" spans="1:9" ht="42.65" customHeight="1" thickBot="1" x14ac:dyDescent="0.35">
      <c r="A4" s="99" t="s">
        <v>0</v>
      </c>
      <c r="B4" s="100" t="s">
        <v>1</v>
      </c>
      <c r="C4" s="101" t="s">
        <v>2</v>
      </c>
      <c r="D4" s="101" t="s">
        <v>3</v>
      </c>
      <c r="E4" s="102" t="s">
        <v>4</v>
      </c>
      <c r="F4" s="103" t="s">
        <v>5</v>
      </c>
      <c r="G4" s="104" t="s">
        <v>6</v>
      </c>
    </row>
    <row r="5" spans="1:9" ht="30" customHeight="1" thickBot="1" x14ac:dyDescent="0.35">
      <c r="A5" s="108" t="s">
        <v>7</v>
      </c>
      <c r="B5" s="139" t="s">
        <v>8</v>
      </c>
      <c r="C5" s="169" t="s">
        <v>253</v>
      </c>
      <c r="D5" s="170" t="s">
        <v>35</v>
      </c>
      <c r="E5" s="171">
        <v>1</v>
      </c>
      <c r="F5" s="128"/>
      <c r="G5" s="129">
        <f t="shared" ref="G5" si="0">ROUND((E5*F5),2)</f>
        <v>0</v>
      </c>
      <c r="H5" s="20" t="s">
        <v>13</v>
      </c>
      <c r="I5" s="21">
        <f>ROUND(SUM(G5:G5),2)</f>
        <v>0</v>
      </c>
    </row>
    <row r="6" spans="1:9" ht="30" customHeight="1" x14ac:dyDescent="0.3">
      <c r="A6" s="6" t="s">
        <v>37</v>
      </c>
      <c r="B6" s="130" t="s">
        <v>14</v>
      </c>
      <c r="C6" s="61" t="s">
        <v>255</v>
      </c>
      <c r="D6" s="62" t="s">
        <v>254</v>
      </c>
      <c r="E6" s="142">
        <v>1.9</v>
      </c>
      <c r="F6" s="90"/>
      <c r="G6" s="11">
        <f t="shared" ref="G6:G15" si="1">ROUND((E6*F6),2)</f>
        <v>0</v>
      </c>
      <c r="H6" s="56"/>
      <c r="I6" s="57"/>
    </row>
    <row r="7" spans="1:9" ht="30" customHeight="1" x14ac:dyDescent="0.3">
      <c r="A7" s="12" t="s">
        <v>37</v>
      </c>
      <c r="B7" s="132" t="s">
        <v>15</v>
      </c>
      <c r="C7" s="60" t="s">
        <v>256</v>
      </c>
      <c r="D7" s="27" t="s">
        <v>155</v>
      </c>
      <c r="E7" s="144">
        <v>67</v>
      </c>
      <c r="F7" s="92"/>
      <c r="G7" s="15">
        <f t="shared" ref="G7" si="2">ROUND((E7*F7),2)</f>
        <v>0</v>
      </c>
      <c r="H7" s="58"/>
      <c r="I7" s="59"/>
    </row>
    <row r="8" spans="1:9" ht="30" customHeight="1" x14ac:dyDescent="0.3">
      <c r="A8" s="12" t="s">
        <v>37</v>
      </c>
      <c r="B8" s="132" t="s">
        <v>16</v>
      </c>
      <c r="C8" s="148" t="s">
        <v>257</v>
      </c>
      <c r="D8" s="27" t="s">
        <v>155</v>
      </c>
      <c r="E8" s="144">
        <v>22</v>
      </c>
      <c r="F8" s="92"/>
      <c r="G8" s="15">
        <f t="shared" si="1"/>
        <v>0</v>
      </c>
      <c r="H8" s="58"/>
      <c r="I8" s="59"/>
    </row>
    <row r="9" spans="1:9" ht="30" customHeight="1" x14ac:dyDescent="0.3">
      <c r="A9" s="12" t="s">
        <v>37</v>
      </c>
      <c r="B9" s="132" t="s">
        <v>17</v>
      </c>
      <c r="C9" s="60" t="s">
        <v>258</v>
      </c>
      <c r="D9" s="27" t="s">
        <v>155</v>
      </c>
      <c r="E9" s="144">
        <v>3</v>
      </c>
      <c r="F9" s="92"/>
      <c r="G9" s="15">
        <f t="shared" si="1"/>
        <v>0</v>
      </c>
      <c r="H9" s="58"/>
      <c r="I9" s="59"/>
    </row>
    <row r="10" spans="1:9" ht="30" customHeight="1" x14ac:dyDescent="0.3">
      <c r="A10" s="12" t="s">
        <v>37</v>
      </c>
      <c r="B10" s="132" t="s">
        <v>18</v>
      </c>
      <c r="C10" s="30" t="s">
        <v>259</v>
      </c>
      <c r="D10" s="27" t="s">
        <v>153</v>
      </c>
      <c r="E10" s="144">
        <v>766</v>
      </c>
      <c r="F10" s="92"/>
      <c r="G10" s="15">
        <f t="shared" ref="G10" si="3">ROUND((E10*F10),2)</f>
        <v>0</v>
      </c>
      <c r="H10" s="58"/>
      <c r="I10" s="59"/>
    </row>
    <row r="11" spans="1:9" ht="30" customHeight="1" x14ac:dyDescent="0.3">
      <c r="A11" s="12" t="s">
        <v>37</v>
      </c>
      <c r="B11" s="132" t="s">
        <v>19</v>
      </c>
      <c r="C11" s="148" t="s">
        <v>126</v>
      </c>
      <c r="D11" s="27" t="s">
        <v>155</v>
      </c>
      <c r="E11" s="144">
        <v>76.599999999999994</v>
      </c>
      <c r="F11" s="92"/>
      <c r="G11" s="15">
        <f t="shared" si="1"/>
        <v>0</v>
      </c>
      <c r="H11" s="58"/>
      <c r="I11" s="59"/>
    </row>
    <row r="12" spans="1:9" ht="30" customHeight="1" x14ac:dyDescent="0.3">
      <c r="A12" s="12" t="s">
        <v>37</v>
      </c>
      <c r="B12" s="132" t="s">
        <v>20</v>
      </c>
      <c r="C12" s="30" t="s">
        <v>260</v>
      </c>
      <c r="D12" s="27" t="s">
        <v>153</v>
      </c>
      <c r="E12" s="144">
        <v>1060</v>
      </c>
      <c r="F12" s="92"/>
      <c r="G12" s="15">
        <f t="shared" ref="G12" si="4">ROUND((E12*F12),2)</f>
        <v>0</v>
      </c>
      <c r="H12" s="58"/>
      <c r="I12" s="59"/>
    </row>
    <row r="13" spans="1:9" ht="30" customHeight="1" x14ac:dyDescent="0.3">
      <c r="A13" s="12" t="s">
        <v>37</v>
      </c>
      <c r="B13" s="132" t="s">
        <v>21</v>
      </c>
      <c r="C13" s="30" t="s">
        <v>261</v>
      </c>
      <c r="D13" s="27" t="s">
        <v>155</v>
      </c>
      <c r="E13" s="144">
        <v>445</v>
      </c>
      <c r="F13" s="92"/>
      <c r="G13" s="15">
        <f t="shared" si="1"/>
        <v>0</v>
      </c>
      <c r="H13" s="58"/>
      <c r="I13" s="59"/>
    </row>
    <row r="14" spans="1:9" ht="30" customHeight="1" x14ac:dyDescent="0.3">
      <c r="A14" s="12" t="s">
        <v>37</v>
      </c>
      <c r="B14" s="132" t="s">
        <v>22</v>
      </c>
      <c r="C14" s="60" t="s">
        <v>262</v>
      </c>
      <c r="D14" s="27" t="s">
        <v>155</v>
      </c>
      <c r="E14" s="144">
        <v>28</v>
      </c>
      <c r="F14" s="92"/>
      <c r="G14" s="15">
        <f t="shared" si="1"/>
        <v>0</v>
      </c>
      <c r="H14" s="58"/>
      <c r="I14" s="59"/>
    </row>
    <row r="15" spans="1:9" ht="30" customHeight="1" x14ac:dyDescent="0.3">
      <c r="A15" s="12" t="s">
        <v>37</v>
      </c>
      <c r="B15" s="132" t="s">
        <v>23</v>
      </c>
      <c r="C15" s="60" t="s">
        <v>263</v>
      </c>
      <c r="D15" s="17" t="s">
        <v>155</v>
      </c>
      <c r="E15" s="144">
        <v>66</v>
      </c>
      <c r="F15" s="92"/>
      <c r="G15" s="15">
        <f t="shared" si="1"/>
        <v>0</v>
      </c>
      <c r="H15" s="58"/>
      <c r="I15" s="59"/>
    </row>
    <row r="16" spans="1:9" ht="30" customHeight="1" thickBot="1" x14ac:dyDescent="0.35">
      <c r="A16" s="12" t="s">
        <v>37</v>
      </c>
      <c r="B16" s="132" t="s">
        <v>24</v>
      </c>
      <c r="C16" s="30" t="s">
        <v>264</v>
      </c>
      <c r="D16" s="17" t="s">
        <v>155</v>
      </c>
      <c r="E16" s="144">
        <v>20</v>
      </c>
      <c r="F16" s="92"/>
      <c r="G16" s="15">
        <f t="shared" ref="G16" si="5">ROUND((E16*F16),2)</f>
        <v>0</v>
      </c>
      <c r="H16" s="58"/>
      <c r="I16" s="59"/>
    </row>
    <row r="17" spans="1:9" ht="30" customHeight="1" thickBot="1" x14ac:dyDescent="0.35">
      <c r="A17" s="18" t="s">
        <v>37</v>
      </c>
      <c r="B17" s="133" t="s">
        <v>25</v>
      </c>
      <c r="C17" s="172" t="s">
        <v>265</v>
      </c>
      <c r="D17" s="98" t="s">
        <v>155</v>
      </c>
      <c r="E17" s="141">
        <v>29</v>
      </c>
      <c r="F17" s="91"/>
      <c r="G17" s="19">
        <f t="shared" ref="G17" si="6">ROUND((E17*F17),2)</f>
        <v>0</v>
      </c>
      <c r="H17" s="20" t="s">
        <v>27</v>
      </c>
      <c r="I17" s="21">
        <f>ROUND(SUM(G6:G17),2)</f>
        <v>0</v>
      </c>
    </row>
    <row r="18" spans="1:9" ht="30" customHeight="1" x14ac:dyDescent="0.3">
      <c r="A18" s="22" t="s">
        <v>266</v>
      </c>
      <c r="B18" s="131" t="s">
        <v>28</v>
      </c>
      <c r="C18" s="13" t="s">
        <v>267</v>
      </c>
      <c r="D18" s="97" t="s">
        <v>155</v>
      </c>
      <c r="E18" s="143">
        <v>4630</v>
      </c>
      <c r="F18" s="89"/>
      <c r="G18" s="24">
        <f t="shared" ref="G18:G27" si="7">ROUND((E18*F18),2)</f>
        <v>0</v>
      </c>
      <c r="H18" s="58"/>
      <c r="I18" s="59"/>
    </row>
    <row r="19" spans="1:9" ht="30" customHeight="1" x14ac:dyDescent="0.3">
      <c r="A19" s="12" t="s">
        <v>266</v>
      </c>
      <c r="B19" s="131" t="s">
        <v>58</v>
      </c>
      <c r="C19" s="13" t="s">
        <v>299</v>
      </c>
      <c r="D19" s="14" t="s">
        <v>155</v>
      </c>
      <c r="E19" s="131">
        <v>90.5</v>
      </c>
      <c r="F19" s="92"/>
      <c r="G19" s="15">
        <f t="shared" si="7"/>
        <v>0</v>
      </c>
      <c r="H19" s="58"/>
      <c r="I19" s="59"/>
    </row>
    <row r="20" spans="1:9" ht="30" customHeight="1" x14ac:dyDescent="0.3">
      <c r="A20" s="12" t="s">
        <v>266</v>
      </c>
      <c r="B20" s="131" t="s">
        <v>65</v>
      </c>
      <c r="C20" s="23" t="s">
        <v>268</v>
      </c>
      <c r="D20" s="17" t="s">
        <v>12</v>
      </c>
      <c r="E20" s="144">
        <v>1</v>
      </c>
      <c r="F20" s="92"/>
      <c r="G20" s="15">
        <f t="shared" si="7"/>
        <v>0</v>
      </c>
      <c r="H20" s="58"/>
      <c r="I20" s="59"/>
    </row>
    <row r="21" spans="1:9" ht="30" customHeight="1" x14ac:dyDescent="0.3">
      <c r="A21" s="12" t="s">
        <v>266</v>
      </c>
      <c r="B21" s="131" t="s">
        <v>66</v>
      </c>
      <c r="C21" s="148" t="s">
        <v>269</v>
      </c>
      <c r="D21" s="17" t="s">
        <v>12</v>
      </c>
      <c r="E21" s="144">
        <v>1</v>
      </c>
      <c r="F21" s="92"/>
      <c r="G21" s="15">
        <f t="shared" si="7"/>
        <v>0</v>
      </c>
      <c r="H21" s="58"/>
      <c r="I21" s="59"/>
    </row>
    <row r="22" spans="1:9" ht="30" customHeight="1" x14ac:dyDescent="0.3">
      <c r="A22" s="12" t="s">
        <v>266</v>
      </c>
      <c r="B22" s="131" t="s">
        <v>67</v>
      </c>
      <c r="C22" s="23" t="s">
        <v>270</v>
      </c>
      <c r="D22" s="17" t="s">
        <v>153</v>
      </c>
      <c r="E22" s="144">
        <v>147</v>
      </c>
      <c r="F22" s="92"/>
      <c r="G22" s="15">
        <f t="shared" ref="G22" si="8">ROUND((E22*F22),2)</f>
        <v>0</v>
      </c>
      <c r="H22" s="58"/>
      <c r="I22" s="59"/>
    </row>
    <row r="23" spans="1:9" ht="30" customHeight="1" x14ac:dyDescent="0.3">
      <c r="A23" s="12" t="s">
        <v>266</v>
      </c>
      <c r="B23" s="131" t="s">
        <v>68</v>
      </c>
      <c r="C23" s="23" t="s">
        <v>271</v>
      </c>
      <c r="D23" s="17" t="s">
        <v>155</v>
      </c>
      <c r="E23" s="144">
        <v>34</v>
      </c>
      <c r="F23" s="92"/>
      <c r="G23" s="15">
        <f t="shared" si="7"/>
        <v>0</v>
      </c>
      <c r="H23" s="58"/>
      <c r="I23" s="59"/>
    </row>
    <row r="24" spans="1:9" ht="30" customHeight="1" x14ac:dyDescent="0.3">
      <c r="A24" s="12" t="s">
        <v>266</v>
      </c>
      <c r="B24" s="131" t="s">
        <v>69</v>
      </c>
      <c r="C24" s="23" t="s">
        <v>272</v>
      </c>
      <c r="D24" s="97" t="s">
        <v>155</v>
      </c>
      <c r="E24" s="144">
        <v>5</v>
      </c>
      <c r="F24" s="92"/>
      <c r="G24" s="15">
        <f t="shared" si="7"/>
        <v>0</v>
      </c>
      <c r="H24" s="58"/>
      <c r="I24" s="59"/>
    </row>
    <row r="25" spans="1:9" ht="30" customHeight="1" x14ac:dyDescent="0.3">
      <c r="A25" s="12" t="s">
        <v>266</v>
      </c>
      <c r="B25" s="131" t="s">
        <v>70</v>
      </c>
      <c r="C25" s="23" t="s">
        <v>273</v>
      </c>
      <c r="D25" s="14" t="s">
        <v>155</v>
      </c>
      <c r="E25" s="144">
        <v>122.6</v>
      </c>
      <c r="F25" s="92"/>
      <c r="G25" s="15">
        <f t="shared" si="7"/>
        <v>0</v>
      </c>
      <c r="H25" s="58"/>
      <c r="I25" s="59"/>
    </row>
    <row r="26" spans="1:9" ht="30" customHeight="1" x14ac:dyDescent="0.3">
      <c r="A26" s="12" t="s">
        <v>266</v>
      </c>
      <c r="B26" s="131" t="s">
        <v>71</v>
      </c>
      <c r="C26" s="148" t="s">
        <v>127</v>
      </c>
      <c r="D26" s="14" t="s">
        <v>38</v>
      </c>
      <c r="E26" s="144">
        <v>30916</v>
      </c>
      <c r="F26" s="92"/>
      <c r="G26" s="15">
        <f t="shared" si="7"/>
        <v>0</v>
      </c>
      <c r="H26" s="58"/>
      <c r="I26" s="59"/>
    </row>
    <row r="27" spans="1:9" ht="30" customHeight="1" x14ac:dyDescent="0.3">
      <c r="A27" s="12" t="s">
        <v>266</v>
      </c>
      <c r="B27" s="131" t="s">
        <v>72</v>
      </c>
      <c r="C27" s="23" t="s">
        <v>274</v>
      </c>
      <c r="D27" s="14" t="s">
        <v>155</v>
      </c>
      <c r="E27" s="144">
        <v>198.9</v>
      </c>
      <c r="F27" s="92"/>
      <c r="G27" s="15">
        <f t="shared" si="7"/>
        <v>0</v>
      </c>
      <c r="H27" s="58"/>
      <c r="I27" s="59"/>
    </row>
    <row r="28" spans="1:9" s="25" customFormat="1" ht="30" customHeight="1" x14ac:dyDescent="0.3">
      <c r="A28" s="12" t="s">
        <v>266</v>
      </c>
      <c r="B28" s="131" t="s">
        <v>73</v>
      </c>
      <c r="C28" s="148" t="s">
        <v>127</v>
      </c>
      <c r="D28" s="14" t="s">
        <v>38</v>
      </c>
      <c r="E28" s="138">
        <v>32060</v>
      </c>
      <c r="F28" s="92"/>
      <c r="G28" s="15">
        <f t="shared" ref="G28:G69" si="9">ROUND((E28*F28),2)</f>
        <v>0</v>
      </c>
      <c r="H28" s="41"/>
      <c r="I28" s="26"/>
    </row>
    <row r="29" spans="1:9" s="25" customFormat="1" ht="30" customHeight="1" x14ac:dyDescent="0.3">
      <c r="A29" s="12" t="s">
        <v>266</v>
      </c>
      <c r="B29" s="131" t="s">
        <v>74</v>
      </c>
      <c r="C29" s="23" t="s">
        <v>275</v>
      </c>
      <c r="D29" s="14" t="s">
        <v>153</v>
      </c>
      <c r="E29" s="140">
        <v>2230</v>
      </c>
      <c r="F29" s="89"/>
      <c r="G29" s="24">
        <f t="shared" si="9"/>
        <v>0</v>
      </c>
      <c r="H29" s="41"/>
      <c r="I29" s="26"/>
    </row>
    <row r="30" spans="1:9" s="25" customFormat="1" ht="30" customHeight="1" x14ac:dyDescent="0.3">
      <c r="A30" s="12" t="s">
        <v>266</v>
      </c>
      <c r="B30" s="131" t="s">
        <v>75</v>
      </c>
      <c r="C30" s="23" t="s">
        <v>276</v>
      </c>
      <c r="D30" s="14" t="s">
        <v>153</v>
      </c>
      <c r="E30" s="138">
        <v>2230</v>
      </c>
      <c r="F30" s="89"/>
      <c r="G30" s="24">
        <f t="shared" si="9"/>
        <v>0</v>
      </c>
      <c r="H30" s="41"/>
      <c r="I30" s="26"/>
    </row>
    <row r="31" spans="1:9" s="25" customFormat="1" ht="30" customHeight="1" x14ac:dyDescent="0.3">
      <c r="A31" s="12" t="s">
        <v>266</v>
      </c>
      <c r="B31" s="131" t="s">
        <v>76</v>
      </c>
      <c r="C31" s="23" t="s">
        <v>277</v>
      </c>
      <c r="D31" s="14" t="s">
        <v>155</v>
      </c>
      <c r="E31" s="138">
        <v>3850</v>
      </c>
      <c r="F31" s="89"/>
      <c r="G31" s="24">
        <f t="shared" si="9"/>
        <v>0</v>
      </c>
      <c r="H31" s="41"/>
      <c r="I31" s="26"/>
    </row>
    <row r="32" spans="1:9" s="25" customFormat="1" ht="30" customHeight="1" x14ac:dyDescent="0.3">
      <c r="A32" s="12" t="s">
        <v>266</v>
      </c>
      <c r="B32" s="131" t="s">
        <v>77</v>
      </c>
      <c r="C32" s="23" t="s">
        <v>278</v>
      </c>
      <c r="D32" s="27" t="s">
        <v>155</v>
      </c>
      <c r="E32" s="140">
        <v>13.6</v>
      </c>
      <c r="F32" s="89"/>
      <c r="G32" s="24">
        <f t="shared" ref="G32" si="10">ROUND((E32*F32),2)</f>
        <v>0</v>
      </c>
      <c r="H32" s="41"/>
      <c r="I32" s="26"/>
    </row>
    <row r="33" spans="1:9" s="25" customFormat="1" ht="30" customHeight="1" x14ac:dyDescent="0.3">
      <c r="A33" s="12" t="s">
        <v>266</v>
      </c>
      <c r="B33" s="131" t="s">
        <v>78</v>
      </c>
      <c r="C33" s="148" t="s">
        <v>279</v>
      </c>
      <c r="D33" s="27" t="s">
        <v>155</v>
      </c>
      <c r="E33" s="140">
        <v>5.6</v>
      </c>
      <c r="F33" s="89"/>
      <c r="G33" s="24">
        <f t="shared" si="9"/>
        <v>0</v>
      </c>
      <c r="H33" s="41"/>
      <c r="I33" s="26"/>
    </row>
    <row r="34" spans="1:9" s="25" customFormat="1" ht="30" customHeight="1" x14ac:dyDescent="0.3">
      <c r="A34" s="12" t="s">
        <v>266</v>
      </c>
      <c r="B34" s="131" t="s">
        <v>79</v>
      </c>
      <c r="C34" s="23" t="s">
        <v>300</v>
      </c>
      <c r="D34" s="14" t="s">
        <v>155</v>
      </c>
      <c r="E34" s="140">
        <v>0.4</v>
      </c>
      <c r="F34" s="89"/>
      <c r="G34" s="24">
        <f t="shared" si="9"/>
        <v>0</v>
      </c>
      <c r="H34" s="41"/>
      <c r="I34" s="26"/>
    </row>
    <row r="35" spans="1:9" s="25" customFormat="1" ht="30" customHeight="1" x14ac:dyDescent="0.3">
      <c r="A35" s="12" t="s">
        <v>266</v>
      </c>
      <c r="B35" s="131" t="s">
        <v>80</v>
      </c>
      <c r="C35" s="23" t="s">
        <v>301</v>
      </c>
      <c r="D35" s="14" t="s">
        <v>155</v>
      </c>
      <c r="E35" s="140">
        <v>1</v>
      </c>
      <c r="F35" s="89"/>
      <c r="G35" s="24">
        <f>ROUND((E35*F35),2)</f>
        <v>0</v>
      </c>
      <c r="H35" s="41"/>
      <c r="I35" s="26"/>
    </row>
    <row r="36" spans="1:9" s="25" customFormat="1" ht="30" customHeight="1" x14ac:dyDescent="0.3">
      <c r="A36" s="12" t="s">
        <v>266</v>
      </c>
      <c r="B36" s="131" t="s">
        <v>81</v>
      </c>
      <c r="C36" s="23" t="s">
        <v>280</v>
      </c>
      <c r="D36" s="14" t="s">
        <v>155</v>
      </c>
      <c r="E36" s="140">
        <v>27.3</v>
      </c>
      <c r="F36" s="89"/>
      <c r="G36" s="24">
        <f t="shared" ref="G36:G45" si="11">ROUND((E36*F36),2)</f>
        <v>0</v>
      </c>
      <c r="H36" s="41"/>
      <c r="I36" s="26"/>
    </row>
    <row r="37" spans="1:9" s="25" customFormat="1" ht="30" customHeight="1" x14ac:dyDescent="0.3">
      <c r="A37" s="12" t="s">
        <v>266</v>
      </c>
      <c r="B37" s="131" t="s">
        <v>82</v>
      </c>
      <c r="C37" s="23" t="s">
        <v>302</v>
      </c>
      <c r="D37" s="14" t="s">
        <v>155</v>
      </c>
      <c r="E37" s="138">
        <v>1.8</v>
      </c>
      <c r="F37" s="89"/>
      <c r="G37" s="24">
        <f t="shared" si="11"/>
        <v>0</v>
      </c>
      <c r="H37" s="41"/>
      <c r="I37" s="26"/>
    </row>
    <row r="38" spans="1:9" s="25" customFormat="1" ht="30" customHeight="1" x14ac:dyDescent="0.3">
      <c r="A38" s="12" t="s">
        <v>266</v>
      </c>
      <c r="B38" s="131" t="s">
        <v>83</v>
      </c>
      <c r="C38" s="23" t="s">
        <v>281</v>
      </c>
      <c r="D38" s="27" t="s">
        <v>153</v>
      </c>
      <c r="E38" s="140">
        <v>96</v>
      </c>
      <c r="F38" s="89"/>
      <c r="G38" s="24">
        <f t="shared" si="11"/>
        <v>0</v>
      </c>
      <c r="H38" s="41"/>
      <c r="I38" s="26"/>
    </row>
    <row r="39" spans="1:9" s="25" customFormat="1" ht="30" customHeight="1" x14ac:dyDescent="0.3">
      <c r="A39" s="12" t="s">
        <v>266</v>
      </c>
      <c r="B39" s="131" t="s">
        <v>84</v>
      </c>
      <c r="C39" s="23" t="s">
        <v>282</v>
      </c>
      <c r="D39" s="27" t="s">
        <v>153</v>
      </c>
      <c r="E39" s="140">
        <v>96</v>
      </c>
      <c r="F39" s="89"/>
      <c r="G39" s="24">
        <f t="shared" si="11"/>
        <v>0</v>
      </c>
      <c r="H39" s="41"/>
      <c r="I39" s="26"/>
    </row>
    <row r="40" spans="1:9" s="25" customFormat="1" ht="30" customHeight="1" x14ac:dyDescent="0.3">
      <c r="A40" s="12" t="s">
        <v>266</v>
      </c>
      <c r="B40" s="131" t="s">
        <v>85</v>
      </c>
      <c r="C40" s="23" t="s">
        <v>283</v>
      </c>
      <c r="D40" s="27" t="s">
        <v>153</v>
      </c>
      <c r="E40" s="140">
        <v>96</v>
      </c>
      <c r="F40" s="89"/>
      <c r="G40" s="24">
        <f t="shared" si="11"/>
        <v>0</v>
      </c>
      <c r="H40" s="41"/>
      <c r="I40" s="26"/>
    </row>
    <row r="41" spans="1:9" s="25" customFormat="1" ht="30" customHeight="1" x14ac:dyDescent="0.3">
      <c r="A41" s="12" t="s">
        <v>266</v>
      </c>
      <c r="B41" s="131" t="s">
        <v>128</v>
      </c>
      <c r="C41" s="23" t="s">
        <v>284</v>
      </c>
      <c r="D41" s="27" t="s">
        <v>153</v>
      </c>
      <c r="E41" s="140">
        <v>96</v>
      </c>
      <c r="F41" s="89"/>
      <c r="G41" s="24">
        <f t="shared" si="11"/>
        <v>0</v>
      </c>
      <c r="H41" s="41"/>
      <c r="I41" s="26"/>
    </row>
    <row r="42" spans="1:9" s="25" customFormat="1" ht="30" customHeight="1" x14ac:dyDescent="0.3">
      <c r="A42" s="12" t="s">
        <v>266</v>
      </c>
      <c r="B42" s="131" t="s">
        <v>129</v>
      </c>
      <c r="C42" s="23" t="s">
        <v>285</v>
      </c>
      <c r="D42" s="27" t="s">
        <v>153</v>
      </c>
      <c r="E42" s="140">
        <v>78</v>
      </c>
      <c r="F42" s="89"/>
      <c r="G42" s="24">
        <f t="shared" si="11"/>
        <v>0</v>
      </c>
      <c r="H42" s="41"/>
      <c r="I42" s="26"/>
    </row>
    <row r="43" spans="1:9" s="25" customFormat="1" ht="30" customHeight="1" x14ac:dyDescent="0.3">
      <c r="A43" s="12" t="s">
        <v>266</v>
      </c>
      <c r="B43" s="131" t="s">
        <v>130</v>
      </c>
      <c r="C43" s="23" t="s">
        <v>286</v>
      </c>
      <c r="D43" s="27" t="s">
        <v>153</v>
      </c>
      <c r="E43" s="140">
        <v>27</v>
      </c>
      <c r="F43" s="89"/>
      <c r="G43" s="24">
        <f t="shared" si="11"/>
        <v>0</v>
      </c>
      <c r="H43" s="41"/>
      <c r="I43" s="26"/>
    </row>
    <row r="44" spans="1:9" s="25" customFormat="1" ht="30" customHeight="1" x14ac:dyDescent="0.3">
      <c r="A44" s="12" t="s">
        <v>266</v>
      </c>
      <c r="B44" s="131" t="s">
        <v>131</v>
      </c>
      <c r="C44" s="23" t="s">
        <v>287</v>
      </c>
      <c r="D44" s="27" t="s">
        <v>254</v>
      </c>
      <c r="E44" s="140">
        <v>16.100000000000001</v>
      </c>
      <c r="F44" s="89"/>
      <c r="G44" s="24">
        <f t="shared" si="11"/>
        <v>0</v>
      </c>
      <c r="H44" s="41"/>
      <c r="I44" s="26"/>
    </row>
    <row r="45" spans="1:9" s="25" customFormat="1" ht="30" customHeight="1" x14ac:dyDescent="0.3">
      <c r="A45" s="12" t="s">
        <v>266</v>
      </c>
      <c r="B45" s="131" t="s">
        <v>132</v>
      </c>
      <c r="C45" s="23" t="s">
        <v>286</v>
      </c>
      <c r="D45" s="27" t="s">
        <v>153</v>
      </c>
      <c r="E45" s="140">
        <v>42</v>
      </c>
      <c r="F45" s="89"/>
      <c r="G45" s="24">
        <f t="shared" si="11"/>
        <v>0</v>
      </c>
      <c r="H45" s="41"/>
      <c r="I45" s="26"/>
    </row>
    <row r="46" spans="1:9" s="25" customFormat="1" ht="30" customHeight="1" x14ac:dyDescent="0.3">
      <c r="A46" s="12" t="s">
        <v>266</v>
      </c>
      <c r="B46" s="131" t="s">
        <v>133</v>
      </c>
      <c r="C46" s="23" t="s">
        <v>303</v>
      </c>
      <c r="D46" s="14" t="s">
        <v>153</v>
      </c>
      <c r="E46" s="138">
        <v>42</v>
      </c>
      <c r="F46" s="89"/>
      <c r="G46" s="24">
        <f>ROUND((E46*F46),2)</f>
        <v>0</v>
      </c>
      <c r="H46" s="41"/>
      <c r="I46" s="26"/>
    </row>
    <row r="47" spans="1:9" s="25" customFormat="1" ht="30" customHeight="1" x14ac:dyDescent="0.3">
      <c r="A47" s="12" t="s">
        <v>266</v>
      </c>
      <c r="B47" s="131" t="s">
        <v>134</v>
      </c>
      <c r="C47" s="23" t="s">
        <v>288</v>
      </c>
      <c r="D47" s="14" t="s">
        <v>26</v>
      </c>
      <c r="E47" s="140">
        <v>16</v>
      </c>
      <c r="F47" s="89"/>
      <c r="G47" s="24">
        <f>ROUND((E47*F47),2)</f>
        <v>0</v>
      </c>
      <c r="H47" s="41"/>
      <c r="I47" s="26"/>
    </row>
    <row r="48" spans="1:9" s="25" customFormat="1" ht="30" customHeight="1" x14ac:dyDescent="0.3">
      <c r="A48" s="12" t="s">
        <v>266</v>
      </c>
      <c r="B48" s="131" t="s">
        <v>135</v>
      </c>
      <c r="C48" s="23" t="s">
        <v>289</v>
      </c>
      <c r="D48" s="14" t="s">
        <v>26</v>
      </c>
      <c r="E48" s="140">
        <v>40</v>
      </c>
      <c r="F48" s="89"/>
      <c r="G48" s="24">
        <f t="shared" si="9"/>
        <v>0</v>
      </c>
      <c r="H48" s="41"/>
      <c r="I48" s="26"/>
    </row>
    <row r="49" spans="1:9" s="25" customFormat="1" ht="30" customHeight="1" x14ac:dyDescent="0.3">
      <c r="A49" s="12" t="s">
        <v>266</v>
      </c>
      <c r="B49" s="131" t="s">
        <v>136</v>
      </c>
      <c r="C49" s="23" t="s">
        <v>290</v>
      </c>
      <c r="D49" s="14" t="s">
        <v>26</v>
      </c>
      <c r="E49" s="140">
        <v>40</v>
      </c>
      <c r="F49" s="89"/>
      <c r="G49" s="24">
        <f t="shared" si="9"/>
        <v>0</v>
      </c>
      <c r="H49" s="41"/>
      <c r="I49" s="26"/>
    </row>
    <row r="50" spans="1:9" s="25" customFormat="1" ht="30" customHeight="1" x14ac:dyDescent="0.3">
      <c r="A50" s="12" t="s">
        <v>266</v>
      </c>
      <c r="B50" s="131" t="s">
        <v>137</v>
      </c>
      <c r="C50" s="23" t="s">
        <v>291</v>
      </c>
      <c r="D50" s="14" t="s">
        <v>153</v>
      </c>
      <c r="E50" s="138">
        <v>19</v>
      </c>
      <c r="F50" s="89"/>
      <c r="G50" s="24">
        <f t="shared" si="9"/>
        <v>0</v>
      </c>
      <c r="H50" s="41"/>
      <c r="I50" s="26"/>
    </row>
    <row r="51" spans="1:9" s="25" customFormat="1" ht="30" customHeight="1" x14ac:dyDescent="0.3">
      <c r="A51" s="12" t="s">
        <v>266</v>
      </c>
      <c r="B51" s="131" t="s">
        <v>138</v>
      </c>
      <c r="C51" s="23" t="s">
        <v>298</v>
      </c>
      <c r="D51" s="27" t="s">
        <v>153</v>
      </c>
      <c r="E51" s="140">
        <v>19</v>
      </c>
      <c r="F51" s="89"/>
      <c r="G51" s="24">
        <f t="shared" si="9"/>
        <v>0</v>
      </c>
      <c r="H51" s="41"/>
      <c r="I51" s="26"/>
    </row>
    <row r="52" spans="1:9" s="25" customFormat="1" ht="30" customHeight="1" x14ac:dyDescent="0.3">
      <c r="A52" s="12" t="s">
        <v>266</v>
      </c>
      <c r="B52" s="131" t="s">
        <v>180</v>
      </c>
      <c r="C52" s="23" t="s">
        <v>292</v>
      </c>
      <c r="D52" s="27" t="s">
        <v>153</v>
      </c>
      <c r="E52" s="140">
        <v>19</v>
      </c>
      <c r="F52" s="89"/>
      <c r="G52" s="24">
        <f t="shared" si="9"/>
        <v>0</v>
      </c>
      <c r="H52" s="41"/>
      <c r="I52" s="26"/>
    </row>
    <row r="53" spans="1:9" s="25" customFormat="1" ht="30" customHeight="1" x14ac:dyDescent="0.3">
      <c r="A53" s="12" t="s">
        <v>266</v>
      </c>
      <c r="B53" s="131" t="s">
        <v>181</v>
      </c>
      <c r="C53" s="23" t="s">
        <v>293</v>
      </c>
      <c r="D53" s="27" t="s">
        <v>26</v>
      </c>
      <c r="E53" s="140">
        <v>15.7</v>
      </c>
      <c r="F53" s="89"/>
      <c r="G53" s="24">
        <f t="shared" ref="G53:G54" si="12">ROUND((E53*F53),2)</f>
        <v>0</v>
      </c>
      <c r="H53" s="41"/>
      <c r="I53" s="26"/>
    </row>
    <row r="54" spans="1:9" s="25" customFormat="1" ht="30" customHeight="1" x14ac:dyDescent="0.3">
      <c r="A54" s="12" t="s">
        <v>266</v>
      </c>
      <c r="B54" s="131" t="s">
        <v>182</v>
      </c>
      <c r="C54" s="23" t="s">
        <v>304</v>
      </c>
      <c r="D54" s="27" t="s">
        <v>26</v>
      </c>
      <c r="E54" s="140">
        <v>24</v>
      </c>
      <c r="F54" s="89"/>
      <c r="G54" s="24">
        <f t="shared" si="12"/>
        <v>0</v>
      </c>
      <c r="H54" s="41"/>
      <c r="I54" s="26"/>
    </row>
    <row r="55" spans="1:9" s="25" customFormat="1" ht="30" customHeight="1" x14ac:dyDescent="0.3">
      <c r="A55" s="12" t="s">
        <v>266</v>
      </c>
      <c r="B55" s="131" t="s">
        <v>183</v>
      </c>
      <c r="C55" s="23" t="s">
        <v>294</v>
      </c>
      <c r="D55" s="27" t="s">
        <v>153</v>
      </c>
      <c r="E55" s="140">
        <v>29</v>
      </c>
      <c r="F55" s="89"/>
      <c r="G55" s="24">
        <f t="shared" ref="G55:G56" si="13">ROUND((E55*F55),2)</f>
        <v>0</v>
      </c>
      <c r="H55" s="41"/>
      <c r="I55" s="26"/>
    </row>
    <row r="56" spans="1:9" s="25" customFormat="1" ht="30" customHeight="1" x14ac:dyDescent="0.3">
      <c r="A56" s="12" t="s">
        <v>266</v>
      </c>
      <c r="B56" s="131" t="s">
        <v>184</v>
      </c>
      <c r="C56" s="23" t="s">
        <v>295</v>
      </c>
      <c r="D56" s="27" t="s">
        <v>153</v>
      </c>
      <c r="E56" s="140">
        <v>29</v>
      </c>
      <c r="F56" s="89"/>
      <c r="G56" s="24">
        <f t="shared" si="13"/>
        <v>0</v>
      </c>
      <c r="H56" s="41"/>
      <c r="I56" s="26"/>
    </row>
    <row r="57" spans="1:9" s="25" customFormat="1" ht="30" customHeight="1" thickBot="1" x14ac:dyDescent="0.35">
      <c r="A57" s="12" t="s">
        <v>266</v>
      </c>
      <c r="B57" s="131" t="s">
        <v>185</v>
      </c>
      <c r="C57" s="23" t="s">
        <v>296</v>
      </c>
      <c r="D57" s="27" t="s">
        <v>153</v>
      </c>
      <c r="E57" s="140">
        <v>29</v>
      </c>
      <c r="F57" s="89"/>
      <c r="G57" s="24">
        <f t="shared" si="9"/>
        <v>0</v>
      </c>
      <c r="H57" s="41"/>
      <c r="I57" s="26"/>
    </row>
    <row r="58" spans="1:9" s="25" customFormat="1" ht="30" customHeight="1" thickBot="1" x14ac:dyDescent="0.35">
      <c r="A58" s="12" t="s">
        <v>266</v>
      </c>
      <c r="B58" s="134" t="s">
        <v>186</v>
      </c>
      <c r="C58" s="31" t="s">
        <v>297</v>
      </c>
      <c r="D58" s="32" t="s">
        <v>153</v>
      </c>
      <c r="E58" s="145">
        <v>29</v>
      </c>
      <c r="F58" s="91"/>
      <c r="G58" s="19">
        <f t="shared" si="9"/>
        <v>0</v>
      </c>
      <c r="H58" s="34" t="s">
        <v>29</v>
      </c>
      <c r="I58" s="21">
        <f>ROUND(SUM(G18:G58),2)</f>
        <v>0</v>
      </c>
    </row>
    <row r="59" spans="1:9" s="25" customFormat="1" ht="30" customHeight="1" x14ac:dyDescent="0.3">
      <c r="A59" s="105" t="s">
        <v>305</v>
      </c>
      <c r="B59" s="135" t="s">
        <v>30</v>
      </c>
      <c r="C59" s="8" t="s">
        <v>267</v>
      </c>
      <c r="D59" s="9" t="s">
        <v>155</v>
      </c>
      <c r="E59" s="146">
        <v>750</v>
      </c>
      <c r="F59" s="90"/>
      <c r="G59" s="11">
        <f t="shared" si="9"/>
        <v>0</v>
      </c>
      <c r="H59" s="35"/>
    </row>
    <row r="60" spans="1:9" s="25" customFormat="1" ht="30" customHeight="1" x14ac:dyDescent="0.3">
      <c r="A60" s="12" t="s">
        <v>305</v>
      </c>
      <c r="B60" s="136" t="s">
        <v>86</v>
      </c>
      <c r="C60" s="30" t="s">
        <v>313</v>
      </c>
      <c r="D60" s="27" t="s">
        <v>155</v>
      </c>
      <c r="E60" s="140">
        <v>181</v>
      </c>
      <c r="F60" s="89"/>
      <c r="G60" s="24">
        <f t="shared" si="9"/>
        <v>0</v>
      </c>
      <c r="H60" s="35"/>
    </row>
    <row r="61" spans="1:9" s="25" customFormat="1" ht="30" customHeight="1" x14ac:dyDescent="0.3">
      <c r="A61" s="12" t="s">
        <v>305</v>
      </c>
      <c r="B61" s="136" t="s">
        <v>87</v>
      </c>
      <c r="C61" s="13" t="s">
        <v>268</v>
      </c>
      <c r="D61" s="27" t="s">
        <v>12</v>
      </c>
      <c r="E61" s="140">
        <v>1</v>
      </c>
      <c r="F61" s="89"/>
      <c r="G61" s="15">
        <f t="shared" ref="G61:G66" si="14">ROUND((E61*F61),2)</f>
        <v>0</v>
      </c>
      <c r="H61" s="35"/>
    </row>
    <row r="62" spans="1:9" s="25" customFormat="1" ht="30" customHeight="1" x14ac:dyDescent="0.3">
      <c r="A62" s="12" t="s">
        <v>305</v>
      </c>
      <c r="B62" s="136" t="s">
        <v>88</v>
      </c>
      <c r="C62" s="148" t="s">
        <v>306</v>
      </c>
      <c r="D62" s="27" t="s">
        <v>12</v>
      </c>
      <c r="E62" s="140">
        <v>1</v>
      </c>
      <c r="F62" s="89"/>
      <c r="G62" s="15">
        <f t="shared" si="14"/>
        <v>0</v>
      </c>
      <c r="H62" s="35"/>
    </row>
    <row r="63" spans="1:9" s="25" customFormat="1" ht="30" customHeight="1" x14ac:dyDescent="0.3">
      <c r="A63" s="12" t="s">
        <v>305</v>
      </c>
      <c r="B63" s="136" t="s">
        <v>89</v>
      </c>
      <c r="C63" s="13" t="s">
        <v>307</v>
      </c>
      <c r="D63" s="27" t="s">
        <v>153</v>
      </c>
      <c r="E63" s="140">
        <v>190</v>
      </c>
      <c r="F63" s="89"/>
      <c r="G63" s="15">
        <f t="shared" si="14"/>
        <v>0</v>
      </c>
      <c r="H63" s="35"/>
    </row>
    <row r="64" spans="1:9" s="25" customFormat="1" ht="30" customHeight="1" x14ac:dyDescent="0.3">
      <c r="A64" s="12" t="s">
        <v>305</v>
      </c>
      <c r="B64" s="136" t="s">
        <v>90</v>
      </c>
      <c r="C64" s="148" t="s">
        <v>271</v>
      </c>
      <c r="D64" s="27" t="s">
        <v>155</v>
      </c>
      <c r="E64" s="140">
        <v>55</v>
      </c>
      <c r="F64" s="89"/>
      <c r="G64" s="15">
        <f t="shared" si="14"/>
        <v>0</v>
      </c>
      <c r="H64" s="35"/>
    </row>
    <row r="65" spans="1:9" s="25" customFormat="1" ht="30" customHeight="1" x14ac:dyDescent="0.3">
      <c r="A65" s="12" t="s">
        <v>305</v>
      </c>
      <c r="B65" s="136" t="s">
        <v>91</v>
      </c>
      <c r="C65" s="13" t="s">
        <v>314</v>
      </c>
      <c r="D65" s="27" t="s">
        <v>155</v>
      </c>
      <c r="E65" s="140">
        <v>8.4</v>
      </c>
      <c r="F65" s="89"/>
      <c r="G65" s="15">
        <f t="shared" si="14"/>
        <v>0</v>
      </c>
      <c r="H65" s="35"/>
    </row>
    <row r="66" spans="1:9" s="25" customFormat="1" ht="30" customHeight="1" x14ac:dyDescent="0.3">
      <c r="A66" s="12" t="s">
        <v>305</v>
      </c>
      <c r="B66" s="136" t="s">
        <v>92</v>
      </c>
      <c r="C66" s="36" t="s">
        <v>308</v>
      </c>
      <c r="D66" s="27" t="s">
        <v>155</v>
      </c>
      <c r="E66" s="138">
        <v>258.39999999999998</v>
      </c>
      <c r="F66" s="92"/>
      <c r="G66" s="15">
        <f t="shared" si="14"/>
        <v>0</v>
      </c>
      <c r="H66" s="35"/>
    </row>
    <row r="67" spans="1:9" s="25" customFormat="1" ht="30" customHeight="1" x14ac:dyDescent="0.3">
      <c r="A67" s="12" t="s">
        <v>305</v>
      </c>
      <c r="B67" s="136" t="s">
        <v>93</v>
      </c>
      <c r="C67" s="148" t="s">
        <v>127</v>
      </c>
      <c r="D67" s="27" t="s">
        <v>38</v>
      </c>
      <c r="E67" s="140">
        <v>24574</v>
      </c>
      <c r="F67" s="89"/>
      <c r="G67" s="15">
        <f t="shared" si="9"/>
        <v>0</v>
      </c>
      <c r="H67" s="35"/>
    </row>
    <row r="68" spans="1:9" s="25" customFormat="1" ht="30" customHeight="1" x14ac:dyDescent="0.3">
      <c r="A68" s="12" t="s">
        <v>305</v>
      </c>
      <c r="B68" s="136" t="s">
        <v>94</v>
      </c>
      <c r="C68" s="13" t="s">
        <v>309</v>
      </c>
      <c r="D68" s="27" t="s">
        <v>155</v>
      </c>
      <c r="E68" s="140">
        <v>118.7</v>
      </c>
      <c r="F68" s="89"/>
      <c r="G68" s="15">
        <f t="shared" ref="G68" si="15">ROUND((E68*F68),2)</f>
        <v>0</v>
      </c>
      <c r="H68" s="35"/>
    </row>
    <row r="69" spans="1:9" s="25" customFormat="1" ht="30" customHeight="1" x14ac:dyDescent="0.3">
      <c r="A69" s="12" t="s">
        <v>305</v>
      </c>
      <c r="B69" s="136" t="s">
        <v>139</v>
      </c>
      <c r="C69" s="148" t="s">
        <v>127</v>
      </c>
      <c r="D69" s="27" t="s">
        <v>38</v>
      </c>
      <c r="E69" s="140">
        <v>41989</v>
      </c>
      <c r="F69" s="89"/>
      <c r="G69" s="15">
        <f t="shared" si="9"/>
        <v>0</v>
      </c>
      <c r="H69" s="35"/>
    </row>
    <row r="70" spans="1:9" s="25" customFormat="1" ht="30" customHeight="1" x14ac:dyDescent="0.3">
      <c r="A70" s="12" t="s">
        <v>305</v>
      </c>
      <c r="B70" s="136" t="s">
        <v>140</v>
      </c>
      <c r="C70" s="13" t="s">
        <v>310</v>
      </c>
      <c r="D70" s="27" t="s">
        <v>153</v>
      </c>
      <c r="E70" s="140">
        <v>331</v>
      </c>
      <c r="F70" s="89"/>
      <c r="G70" s="15">
        <f t="shared" ref="G70:G74" si="16">ROUND((E70*F70),2)</f>
        <v>0</v>
      </c>
      <c r="H70" s="35"/>
    </row>
    <row r="71" spans="1:9" s="25" customFormat="1" ht="30" customHeight="1" x14ac:dyDescent="0.3">
      <c r="A71" s="12" t="s">
        <v>305</v>
      </c>
      <c r="B71" s="136" t="s">
        <v>176</v>
      </c>
      <c r="C71" s="36" t="s">
        <v>276</v>
      </c>
      <c r="D71" s="27" t="s">
        <v>153</v>
      </c>
      <c r="E71" s="138">
        <v>331</v>
      </c>
      <c r="F71" s="92"/>
      <c r="G71" s="15">
        <f t="shared" si="16"/>
        <v>0</v>
      </c>
      <c r="H71" s="35"/>
    </row>
    <row r="72" spans="1:9" s="25" customFormat="1" ht="30" customHeight="1" x14ac:dyDescent="0.3">
      <c r="A72" s="12" t="s">
        <v>305</v>
      </c>
      <c r="B72" s="136" t="s">
        <v>177</v>
      </c>
      <c r="C72" s="36" t="s">
        <v>311</v>
      </c>
      <c r="D72" s="27" t="s">
        <v>155</v>
      </c>
      <c r="E72" s="138">
        <v>370</v>
      </c>
      <c r="F72" s="92"/>
      <c r="G72" s="15">
        <f t="shared" ref="G72" si="17">ROUND((E72*F72),2)</f>
        <v>0</v>
      </c>
      <c r="H72" s="35"/>
    </row>
    <row r="73" spans="1:9" s="25" customFormat="1" ht="30" customHeight="1" thickBot="1" x14ac:dyDescent="0.35">
      <c r="A73" s="12" t="s">
        <v>305</v>
      </c>
      <c r="B73" s="136" t="s">
        <v>178</v>
      </c>
      <c r="C73" s="36" t="s">
        <v>312</v>
      </c>
      <c r="D73" s="27" t="s">
        <v>153</v>
      </c>
      <c r="E73" s="138">
        <v>250</v>
      </c>
      <c r="F73" s="92"/>
      <c r="G73" s="15">
        <f t="shared" si="16"/>
        <v>0</v>
      </c>
      <c r="H73" s="35"/>
    </row>
    <row r="74" spans="1:9" s="25" customFormat="1" ht="30" customHeight="1" thickBot="1" x14ac:dyDescent="0.35">
      <c r="A74" s="18" t="s">
        <v>305</v>
      </c>
      <c r="B74" s="136" t="s">
        <v>179</v>
      </c>
      <c r="C74" s="37" t="s">
        <v>292</v>
      </c>
      <c r="D74" s="32" t="s">
        <v>153</v>
      </c>
      <c r="E74" s="145">
        <v>250</v>
      </c>
      <c r="F74" s="91"/>
      <c r="G74" s="38">
        <f t="shared" si="16"/>
        <v>0</v>
      </c>
      <c r="H74" s="34" t="s">
        <v>31</v>
      </c>
      <c r="I74" s="44">
        <f>ROUND(SUM(G59:G74),2)</f>
        <v>0</v>
      </c>
    </row>
    <row r="75" spans="1:9" s="25" customFormat="1" ht="30" customHeight="1" x14ac:dyDescent="0.3">
      <c r="A75" s="6" t="s">
        <v>315</v>
      </c>
      <c r="B75" s="137" t="s">
        <v>95</v>
      </c>
      <c r="C75" s="8" t="s">
        <v>371</v>
      </c>
      <c r="D75" s="9" t="s">
        <v>12</v>
      </c>
      <c r="E75" s="146">
        <v>16</v>
      </c>
      <c r="F75" s="90"/>
      <c r="G75" s="11">
        <f t="shared" ref="G75:G112" si="18">ROUND((E75*F75),2)</f>
        <v>0</v>
      </c>
    </row>
    <row r="76" spans="1:9" s="25" customFormat="1" ht="30" customHeight="1" x14ac:dyDescent="0.3">
      <c r="A76" s="12" t="s">
        <v>315</v>
      </c>
      <c r="B76" s="63" t="s">
        <v>96</v>
      </c>
      <c r="C76" s="13" t="s">
        <v>337</v>
      </c>
      <c r="D76" s="27" t="s">
        <v>38</v>
      </c>
      <c r="E76" s="140">
        <v>8200</v>
      </c>
      <c r="F76" s="89"/>
      <c r="G76" s="24">
        <f t="shared" si="18"/>
        <v>0</v>
      </c>
      <c r="H76" s="41"/>
      <c r="I76" s="26"/>
    </row>
    <row r="77" spans="1:9" s="25" customFormat="1" ht="30" customHeight="1" x14ac:dyDescent="0.3">
      <c r="A77" s="12" t="s">
        <v>315</v>
      </c>
      <c r="B77" s="63" t="s">
        <v>97</v>
      </c>
      <c r="C77" s="13" t="s">
        <v>338</v>
      </c>
      <c r="D77" s="27" t="s">
        <v>38</v>
      </c>
      <c r="E77" s="140">
        <v>458720</v>
      </c>
      <c r="F77" s="89"/>
      <c r="G77" s="24">
        <f t="shared" ref="G77:G85" si="19">ROUND((E77*F77),2)</f>
        <v>0</v>
      </c>
      <c r="H77" s="41"/>
      <c r="I77" s="26"/>
    </row>
    <row r="78" spans="1:9" s="25" customFormat="1" ht="30" customHeight="1" x14ac:dyDescent="0.3">
      <c r="A78" s="12" t="s">
        <v>315</v>
      </c>
      <c r="B78" s="63" t="s">
        <v>98</v>
      </c>
      <c r="C78" s="13" t="s">
        <v>339</v>
      </c>
      <c r="D78" s="27" t="s">
        <v>38</v>
      </c>
      <c r="E78" s="140">
        <v>458720</v>
      </c>
      <c r="F78" s="89"/>
      <c r="G78" s="24">
        <f t="shared" si="19"/>
        <v>0</v>
      </c>
      <c r="H78" s="41"/>
      <c r="I78" s="26"/>
    </row>
    <row r="79" spans="1:9" s="25" customFormat="1" ht="30" customHeight="1" x14ac:dyDescent="0.3">
      <c r="A79" s="12" t="s">
        <v>315</v>
      </c>
      <c r="B79" s="63" t="s">
        <v>99</v>
      </c>
      <c r="C79" s="13" t="s">
        <v>340</v>
      </c>
      <c r="D79" s="27" t="s">
        <v>26</v>
      </c>
      <c r="E79" s="140">
        <v>650</v>
      </c>
      <c r="F79" s="89"/>
      <c r="G79" s="24">
        <f t="shared" si="19"/>
        <v>0</v>
      </c>
      <c r="H79" s="41"/>
      <c r="I79" s="26"/>
    </row>
    <row r="80" spans="1:9" s="25" customFormat="1" ht="30" customHeight="1" x14ac:dyDescent="0.3">
      <c r="A80" s="12" t="s">
        <v>315</v>
      </c>
      <c r="B80" s="63" t="s">
        <v>100</v>
      </c>
      <c r="C80" s="13" t="s">
        <v>341</v>
      </c>
      <c r="D80" s="27" t="s">
        <v>155</v>
      </c>
      <c r="E80" s="140">
        <v>199.1</v>
      </c>
      <c r="F80" s="89"/>
      <c r="G80" s="24">
        <f t="shared" si="19"/>
        <v>0</v>
      </c>
      <c r="H80" s="41"/>
      <c r="I80" s="26"/>
    </row>
    <row r="81" spans="1:9" s="25" customFormat="1" ht="30" customHeight="1" x14ac:dyDescent="0.3">
      <c r="A81" s="12" t="s">
        <v>315</v>
      </c>
      <c r="B81" s="63" t="s">
        <v>101</v>
      </c>
      <c r="C81" s="148" t="s">
        <v>127</v>
      </c>
      <c r="D81" s="14" t="s">
        <v>38</v>
      </c>
      <c r="E81" s="140">
        <v>117148</v>
      </c>
      <c r="F81" s="89"/>
      <c r="G81" s="24">
        <f t="shared" si="19"/>
        <v>0</v>
      </c>
      <c r="H81" s="41"/>
      <c r="I81" s="26"/>
    </row>
    <row r="82" spans="1:9" s="25" customFormat="1" ht="30" customHeight="1" x14ac:dyDescent="0.3">
      <c r="A82" s="12" t="s">
        <v>315</v>
      </c>
      <c r="B82" s="63" t="s">
        <v>102</v>
      </c>
      <c r="C82" s="13" t="s">
        <v>342</v>
      </c>
      <c r="D82" s="14" t="s">
        <v>155</v>
      </c>
      <c r="E82" s="140">
        <v>26.8</v>
      </c>
      <c r="F82" s="89"/>
      <c r="G82" s="24">
        <f t="shared" si="19"/>
        <v>0</v>
      </c>
      <c r="H82" s="41"/>
      <c r="I82" s="26"/>
    </row>
    <row r="83" spans="1:9" s="25" customFormat="1" ht="30" customHeight="1" x14ac:dyDescent="0.3">
      <c r="A83" s="12" t="s">
        <v>315</v>
      </c>
      <c r="B83" s="63" t="s">
        <v>103</v>
      </c>
      <c r="C83" s="13" t="s">
        <v>343</v>
      </c>
      <c r="D83" s="14" t="s">
        <v>155</v>
      </c>
      <c r="E83" s="140">
        <v>0.3</v>
      </c>
      <c r="F83" s="89"/>
      <c r="G83" s="24">
        <f t="shared" si="19"/>
        <v>0</v>
      </c>
      <c r="H83" s="41"/>
      <c r="I83" s="26"/>
    </row>
    <row r="84" spans="1:9" s="25" customFormat="1" ht="30" customHeight="1" x14ac:dyDescent="0.3">
      <c r="A84" s="12" t="s">
        <v>315</v>
      </c>
      <c r="B84" s="63" t="s">
        <v>104</v>
      </c>
      <c r="C84" s="148" t="s">
        <v>127</v>
      </c>
      <c r="D84" s="27" t="s">
        <v>38</v>
      </c>
      <c r="E84" s="140">
        <v>26</v>
      </c>
      <c r="F84" s="89"/>
      <c r="G84" s="24">
        <f t="shared" si="19"/>
        <v>0</v>
      </c>
      <c r="H84" s="41"/>
      <c r="I84" s="26"/>
    </row>
    <row r="85" spans="1:9" s="25" customFormat="1" ht="30" customHeight="1" x14ac:dyDescent="0.3">
      <c r="A85" s="12" t="s">
        <v>315</v>
      </c>
      <c r="B85" s="63" t="s">
        <v>105</v>
      </c>
      <c r="C85" s="13" t="s">
        <v>344</v>
      </c>
      <c r="D85" s="14" t="s">
        <v>26</v>
      </c>
      <c r="E85" s="140">
        <v>73</v>
      </c>
      <c r="F85" s="89"/>
      <c r="G85" s="24">
        <f t="shared" si="19"/>
        <v>0</v>
      </c>
      <c r="H85" s="41"/>
      <c r="I85" s="26"/>
    </row>
    <row r="86" spans="1:9" s="25" customFormat="1" ht="30" customHeight="1" x14ac:dyDescent="0.3">
      <c r="A86" s="12" t="s">
        <v>315</v>
      </c>
      <c r="B86" s="63" t="s">
        <v>106</v>
      </c>
      <c r="C86" s="13" t="s">
        <v>345</v>
      </c>
      <c r="D86" s="14" t="s">
        <v>12</v>
      </c>
      <c r="E86" s="140">
        <v>7</v>
      </c>
      <c r="F86" s="89"/>
      <c r="G86" s="24">
        <f>ROUND((E86*F86),2)</f>
        <v>0</v>
      </c>
      <c r="H86" s="41"/>
      <c r="I86" s="26"/>
    </row>
    <row r="87" spans="1:9" s="25" customFormat="1" ht="30" customHeight="1" x14ac:dyDescent="0.3">
      <c r="A87" s="12" t="s">
        <v>315</v>
      </c>
      <c r="B87" s="63" t="s">
        <v>107</v>
      </c>
      <c r="C87" s="13" t="s">
        <v>346</v>
      </c>
      <c r="D87" s="14" t="s">
        <v>12</v>
      </c>
      <c r="E87" s="140">
        <v>7</v>
      </c>
      <c r="F87" s="89"/>
      <c r="G87" s="24">
        <f t="shared" ref="G87:G96" si="20">ROUND((E87*F87),2)</f>
        <v>0</v>
      </c>
      <c r="H87" s="41"/>
      <c r="I87" s="26"/>
    </row>
    <row r="88" spans="1:9" s="25" customFormat="1" ht="30" customHeight="1" x14ac:dyDescent="0.3">
      <c r="A88" s="12" t="s">
        <v>315</v>
      </c>
      <c r="B88" s="63" t="s">
        <v>108</v>
      </c>
      <c r="C88" s="13" t="s">
        <v>370</v>
      </c>
      <c r="D88" s="14" t="s">
        <v>12</v>
      </c>
      <c r="E88" s="140">
        <v>2</v>
      </c>
      <c r="F88" s="89"/>
      <c r="G88" s="24">
        <f t="shared" si="20"/>
        <v>0</v>
      </c>
      <c r="H88" s="41"/>
      <c r="I88" s="26"/>
    </row>
    <row r="89" spans="1:9" s="25" customFormat="1" ht="30" customHeight="1" x14ac:dyDescent="0.3">
      <c r="A89" s="12" t="s">
        <v>315</v>
      </c>
      <c r="B89" s="63" t="s">
        <v>109</v>
      </c>
      <c r="C89" s="13" t="s">
        <v>347</v>
      </c>
      <c r="D89" s="14" t="s">
        <v>26</v>
      </c>
      <c r="E89" s="140">
        <v>8.1</v>
      </c>
      <c r="F89" s="89"/>
      <c r="G89" s="24">
        <f t="shared" si="20"/>
        <v>0</v>
      </c>
      <c r="H89" s="41"/>
      <c r="I89" s="26"/>
    </row>
    <row r="90" spans="1:9" s="25" customFormat="1" ht="30" customHeight="1" x14ac:dyDescent="0.3">
      <c r="A90" s="12" t="s">
        <v>315</v>
      </c>
      <c r="B90" s="63" t="s">
        <v>110</v>
      </c>
      <c r="C90" s="13" t="s">
        <v>348</v>
      </c>
      <c r="D90" s="27" t="s">
        <v>26</v>
      </c>
      <c r="E90" s="140">
        <v>26.3</v>
      </c>
      <c r="F90" s="89"/>
      <c r="G90" s="24">
        <f t="shared" si="20"/>
        <v>0</v>
      </c>
      <c r="H90" s="41"/>
      <c r="I90" s="26"/>
    </row>
    <row r="91" spans="1:9" s="25" customFormat="1" ht="30" customHeight="1" x14ac:dyDescent="0.3">
      <c r="A91" s="12" t="s">
        <v>315</v>
      </c>
      <c r="B91" s="63" t="s">
        <v>111</v>
      </c>
      <c r="C91" s="13" t="s">
        <v>349</v>
      </c>
      <c r="D91" s="27" t="s">
        <v>153</v>
      </c>
      <c r="E91" s="140">
        <v>940</v>
      </c>
      <c r="F91" s="89"/>
      <c r="G91" s="24">
        <f t="shared" si="20"/>
        <v>0</v>
      </c>
      <c r="H91" s="41"/>
      <c r="I91" s="26"/>
    </row>
    <row r="92" spans="1:9" s="25" customFormat="1" ht="30" customHeight="1" x14ac:dyDescent="0.3">
      <c r="A92" s="12" t="s">
        <v>315</v>
      </c>
      <c r="B92" s="63" t="s">
        <v>112</v>
      </c>
      <c r="C92" s="13" t="s">
        <v>372</v>
      </c>
      <c r="D92" s="27" t="s">
        <v>153</v>
      </c>
      <c r="E92" s="140">
        <v>940</v>
      </c>
      <c r="F92" s="89"/>
      <c r="G92" s="24">
        <f t="shared" si="20"/>
        <v>0</v>
      </c>
    </row>
    <row r="93" spans="1:9" s="25" customFormat="1" ht="30" customHeight="1" x14ac:dyDescent="0.3">
      <c r="A93" s="12" t="s">
        <v>315</v>
      </c>
      <c r="B93" s="63" t="s">
        <v>113</v>
      </c>
      <c r="C93" s="148" t="s">
        <v>127</v>
      </c>
      <c r="D93" s="27" t="s">
        <v>38</v>
      </c>
      <c r="E93" s="140">
        <v>1960</v>
      </c>
      <c r="F93" s="89"/>
      <c r="G93" s="24">
        <f t="shared" si="20"/>
        <v>0</v>
      </c>
    </row>
    <row r="94" spans="1:9" s="25" customFormat="1" ht="30" customHeight="1" x14ac:dyDescent="0.3">
      <c r="A94" s="12" t="s">
        <v>315</v>
      </c>
      <c r="B94" s="63" t="s">
        <v>114</v>
      </c>
      <c r="C94" s="13" t="s">
        <v>350</v>
      </c>
      <c r="D94" s="27" t="s">
        <v>153</v>
      </c>
      <c r="E94" s="140">
        <v>940</v>
      </c>
      <c r="F94" s="89"/>
      <c r="G94" s="24">
        <f t="shared" si="20"/>
        <v>0</v>
      </c>
    </row>
    <row r="95" spans="1:9" s="25" customFormat="1" ht="30" customHeight="1" x14ac:dyDescent="0.3">
      <c r="A95" s="12" t="s">
        <v>315</v>
      </c>
      <c r="B95" s="63" t="s">
        <v>115</v>
      </c>
      <c r="C95" s="13" t="s">
        <v>351</v>
      </c>
      <c r="D95" s="27" t="s">
        <v>26</v>
      </c>
      <c r="E95" s="140">
        <v>172</v>
      </c>
      <c r="F95" s="89"/>
      <c r="G95" s="24">
        <f t="shared" si="20"/>
        <v>0</v>
      </c>
    </row>
    <row r="96" spans="1:9" s="25" customFormat="1" ht="30" customHeight="1" x14ac:dyDescent="0.3">
      <c r="A96" s="12" t="s">
        <v>315</v>
      </c>
      <c r="B96" s="63" t="s">
        <v>116</v>
      </c>
      <c r="C96" s="13" t="s">
        <v>352</v>
      </c>
      <c r="D96" s="27" t="s">
        <v>26</v>
      </c>
      <c r="E96" s="140">
        <v>8</v>
      </c>
      <c r="F96" s="89"/>
      <c r="G96" s="24">
        <f t="shared" si="20"/>
        <v>0</v>
      </c>
    </row>
    <row r="97" spans="1:9" s="25" customFormat="1" ht="30" customHeight="1" x14ac:dyDescent="0.3">
      <c r="A97" s="12" t="s">
        <v>315</v>
      </c>
      <c r="B97" s="63" t="s">
        <v>141</v>
      </c>
      <c r="C97" s="13" t="s">
        <v>353</v>
      </c>
      <c r="D97" s="27" t="s">
        <v>26</v>
      </c>
      <c r="E97" s="140">
        <v>150</v>
      </c>
      <c r="F97" s="89"/>
      <c r="G97" s="24">
        <f t="shared" ref="G97" si="21">ROUND((E97*F97),2)</f>
        <v>0</v>
      </c>
      <c r="H97" s="41"/>
      <c r="I97" s="26"/>
    </row>
    <row r="98" spans="1:9" s="25" customFormat="1" ht="30" customHeight="1" x14ac:dyDescent="0.3">
      <c r="A98" s="12" t="s">
        <v>315</v>
      </c>
      <c r="B98" s="63" t="s">
        <v>142</v>
      </c>
      <c r="C98" s="13" t="s">
        <v>354</v>
      </c>
      <c r="D98" s="27" t="s">
        <v>153</v>
      </c>
      <c r="E98" s="140">
        <v>981</v>
      </c>
      <c r="F98" s="89"/>
      <c r="G98" s="24">
        <f t="shared" si="18"/>
        <v>0</v>
      </c>
      <c r="H98" s="41"/>
      <c r="I98" s="26"/>
    </row>
    <row r="99" spans="1:9" s="25" customFormat="1" ht="30" customHeight="1" x14ac:dyDescent="0.3">
      <c r="A99" s="12" t="s">
        <v>315</v>
      </c>
      <c r="B99" s="63" t="s">
        <v>143</v>
      </c>
      <c r="C99" s="13" t="s">
        <v>355</v>
      </c>
      <c r="D99" s="27" t="s">
        <v>153</v>
      </c>
      <c r="E99" s="140">
        <v>124</v>
      </c>
      <c r="F99" s="89"/>
      <c r="G99" s="24">
        <f t="shared" si="18"/>
        <v>0</v>
      </c>
      <c r="H99" s="41"/>
      <c r="I99" s="26"/>
    </row>
    <row r="100" spans="1:9" s="25" customFormat="1" ht="30" customHeight="1" x14ac:dyDescent="0.3">
      <c r="A100" s="12" t="s">
        <v>315</v>
      </c>
      <c r="B100" s="63" t="s">
        <v>144</v>
      </c>
      <c r="C100" s="13" t="s">
        <v>356</v>
      </c>
      <c r="D100" s="27" t="s">
        <v>155</v>
      </c>
      <c r="E100" s="140">
        <v>41.4</v>
      </c>
      <c r="F100" s="89"/>
      <c r="G100" s="24">
        <f t="shared" ref="G100" si="22">ROUND((E100*F100),2)</f>
        <v>0</v>
      </c>
      <c r="H100" s="41"/>
      <c r="I100" s="26"/>
    </row>
    <row r="101" spans="1:9" s="25" customFormat="1" ht="30" customHeight="1" x14ac:dyDescent="0.3">
      <c r="A101" s="12" t="s">
        <v>315</v>
      </c>
      <c r="B101" s="63" t="s">
        <v>145</v>
      </c>
      <c r="C101" s="13" t="s">
        <v>357</v>
      </c>
      <c r="D101" s="14" t="s">
        <v>26</v>
      </c>
      <c r="E101" s="140">
        <v>79</v>
      </c>
      <c r="F101" s="89"/>
      <c r="G101" s="24">
        <f t="shared" si="18"/>
        <v>0</v>
      </c>
      <c r="H101" s="41"/>
      <c r="I101" s="26"/>
    </row>
    <row r="102" spans="1:9" s="25" customFormat="1" ht="30" customHeight="1" x14ac:dyDescent="0.3">
      <c r="A102" s="12" t="s">
        <v>315</v>
      </c>
      <c r="B102" s="63" t="s">
        <v>146</v>
      </c>
      <c r="C102" s="13" t="s">
        <v>358</v>
      </c>
      <c r="D102" s="14" t="s">
        <v>153</v>
      </c>
      <c r="E102" s="140">
        <v>650</v>
      </c>
      <c r="F102" s="89"/>
      <c r="G102" s="24">
        <f t="shared" si="18"/>
        <v>0</v>
      </c>
      <c r="H102" s="41"/>
      <c r="I102" s="26"/>
    </row>
    <row r="103" spans="1:9" s="25" customFormat="1" ht="30" customHeight="1" x14ac:dyDescent="0.3">
      <c r="A103" s="12" t="s">
        <v>315</v>
      </c>
      <c r="B103" s="63" t="s">
        <v>316</v>
      </c>
      <c r="C103" s="13" t="s">
        <v>286</v>
      </c>
      <c r="D103" s="27" t="s">
        <v>153</v>
      </c>
      <c r="E103" s="140">
        <v>650</v>
      </c>
      <c r="F103" s="89"/>
      <c r="G103" s="24">
        <f t="shared" si="18"/>
        <v>0</v>
      </c>
      <c r="H103" s="41"/>
      <c r="I103" s="26"/>
    </row>
    <row r="104" spans="1:9" s="25" customFormat="1" ht="30" customHeight="1" x14ac:dyDescent="0.3">
      <c r="A104" s="12" t="s">
        <v>315</v>
      </c>
      <c r="B104" s="63" t="s">
        <v>317</v>
      </c>
      <c r="C104" s="13" t="s">
        <v>359</v>
      </c>
      <c r="D104" s="14" t="s">
        <v>153</v>
      </c>
      <c r="E104" s="140">
        <v>650</v>
      </c>
      <c r="F104" s="89"/>
      <c r="G104" s="24">
        <f t="shared" si="18"/>
        <v>0</v>
      </c>
      <c r="H104" s="41"/>
      <c r="I104" s="26"/>
    </row>
    <row r="105" spans="1:9" s="25" customFormat="1" ht="30" customHeight="1" x14ac:dyDescent="0.3">
      <c r="A105" s="12" t="s">
        <v>315</v>
      </c>
      <c r="B105" s="63" t="s">
        <v>318</v>
      </c>
      <c r="C105" s="13" t="s">
        <v>286</v>
      </c>
      <c r="D105" s="27" t="s">
        <v>153</v>
      </c>
      <c r="E105" s="140">
        <v>650</v>
      </c>
      <c r="F105" s="89"/>
      <c r="G105" s="24">
        <f t="shared" si="18"/>
        <v>0</v>
      </c>
      <c r="H105" s="41"/>
      <c r="I105" s="26"/>
    </row>
    <row r="106" spans="1:9" s="25" customFormat="1" ht="30" customHeight="1" x14ac:dyDescent="0.3">
      <c r="A106" s="12" t="s">
        <v>315</v>
      </c>
      <c r="B106" s="63" t="s">
        <v>319</v>
      </c>
      <c r="C106" s="13" t="s">
        <v>360</v>
      </c>
      <c r="D106" s="14" t="s">
        <v>153</v>
      </c>
      <c r="E106" s="140">
        <v>650</v>
      </c>
      <c r="F106" s="89"/>
      <c r="G106" s="24">
        <f t="shared" ref="G106" si="23">ROUND((E106*F106),2)</f>
        <v>0</v>
      </c>
      <c r="H106" s="41"/>
      <c r="I106" s="26"/>
    </row>
    <row r="107" spans="1:9" s="25" customFormat="1" ht="30" customHeight="1" x14ac:dyDescent="0.3">
      <c r="A107" s="12" t="s">
        <v>315</v>
      </c>
      <c r="B107" s="63" t="s">
        <v>320</v>
      </c>
      <c r="C107" s="13" t="s">
        <v>289</v>
      </c>
      <c r="D107" s="14" t="s">
        <v>26</v>
      </c>
      <c r="E107" s="140">
        <v>163</v>
      </c>
      <c r="F107" s="89"/>
      <c r="G107" s="24">
        <f>ROUND((E107*F107),2)</f>
        <v>0</v>
      </c>
      <c r="H107" s="41"/>
      <c r="I107" s="26"/>
    </row>
    <row r="108" spans="1:9" s="25" customFormat="1" ht="30" customHeight="1" x14ac:dyDescent="0.3">
      <c r="A108" s="12" t="s">
        <v>315</v>
      </c>
      <c r="B108" s="63" t="s">
        <v>321</v>
      </c>
      <c r="C108" s="13" t="s">
        <v>290</v>
      </c>
      <c r="D108" s="14" t="s">
        <v>26</v>
      </c>
      <c r="E108" s="140">
        <v>163</v>
      </c>
      <c r="F108" s="89"/>
      <c r="G108" s="24">
        <f t="shared" si="18"/>
        <v>0</v>
      </c>
      <c r="H108" s="41"/>
      <c r="I108" s="26"/>
    </row>
    <row r="109" spans="1:9" s="25" customFormat="1" ht="30" customHeight="1" x14ac:dyDescent="0.3">
      <c r="A109" s="12" t="s">
        <v>315</v>
      </c>
      <c r="B109" s="63" t="s">
        <v>322</v>
      </c>
      <c r="C109" s="13" t="s">
        <v>294</v>
      </c>
      <c r="D109" s="14" t="s">
        <v>153</v>
      </c>
      <c r="E109" s="140">
        <v>276</v>
      </c>
      <c r="F109" s="89"/>
      <c r="G109" s="24">
        <f t="shared" si="18"/>
        <v>0</v>
      </c>
      <c r="H109" s="41"/>
      <c r="I109" s="26"/>
    </row>
    <row r="110" spans="1:9" s="25" customFormat="1" ht="30" customHeight="1" x14ac:dyDescent="0.3">
      <c r="A110" s="12" t="s">
        <v>315</v>
      </c>
      <c r="B110" s="63" t="s">
        <v>323</v>
      </c>
      <c r="C110" s="13" t="s">
        <v>295</v>
      </c>
      <c r="D110" s="14" t="s">
        <v>153</v>
      </c>
      <c r="E110" s="140">
        <v>276</v>
      </c>
      <c r="F110" s="89"/>
      <c r="G110" s="24">
        <f t="shared" si="18"/>
        <v>0</v>
      </c>
      <c r="H110" s="41"/>
      <c r="I110" s="26"/>
    </row>
    <row r="111" spans="1:9" s="25" customFormat="1" ht="30" customHeight="1" x14ac:dyDescent="0.3">
      <c r="A111" s="12" t="s">
        <v>315</v>
      </c>
      <c r="B111" s="63" t="s">
        <v>324</v>
      </c>
      <c r="C111" s="13" t="s">
        <v>296</v>
      </c>
      <c r="D111" s="27" t="s">
        <v>153</v>
      </c>
      <c r="E111" s="140">
        <v>276</v>
      </c>
      <c r="F111" s="89"/>
      <c r="G111" s="24">
        <f t="shared" si="18"/>
        <v>0</v>
      </c>
      <c r="H111" s="41"/>
      <c r="I111" s="26"/>
    </row>
    <row r="112" spans="1:9" s="25" customFormat="1" ht="30" customHeight="1" x14ac:dyDescent="0.3">
      <c r="A112" s="12" t="s">
        <v>315</v>
      </c>
      <c r="B112" s="63" t="s">
        <v>325</v>
      </c>
      <c r="C112" s="13" t="s">
        <v>297</v>
      </c>
      <c r="D112" s="27" t="s">
        <v>153</v>
      </c>
      <c r="E112" s="140">
        <v>276</v>
      </c>
      <c r="F112" s="89"/>
      <c r="G112" s="24">
        <f t="shared" si="18"/>
        <v>0</v>
      </c>
      <c r="H112" s="41"/>
      <c r="I112" s="26"/>
    </row>
    <row r="113" spans="1:9" s="25" customFormat="1" ht="30" customHeight="1" x14ac:dyDescent="0.3">
      <c r="A113" s="12" t="s">
        <v>315</v>
      </c>
      <c r="B113" s="63" t="s">
        <v>326</v>
      </c>
      <c r="C113" s="13" t="s">
        <v>293</v>
      </c>
      <c r="D113" s="27" t="s">
        <v>26</v>
      </c>
      <c r="E113" s="140">
        <v>163</v>
      </c>
      <c r="F113" s="89"/>
      <c r="G113" s="24">
        <f t="shared" ref="G113:G118" si="24">ROUND((E113*F113),2)</f>
        <v>0</v>
      </c>
    </row>
    <row r="114" spans="1:9" s="25" customFormat="1" ht="30" customHeight="1" x14ac:dyDescent="0.3">
      <c r="A114" s="12" t="s">
        <v>315</v>
      </c>
      <c r="B114" s="63" t="s">
        <v>327</v>
      </c>
      <c r="C114" s="13" t="s">
        <v>361</v>
      </c>
      <c r="D114" s="27" t="s">
        <v>153</v>
      </c>
      <c r="E114" s="140">
        <v>659</v>
      </c>
      <c r="F114" s="89"/>
      <c r="G114" s="24">
        <f t="shared" ref="G114" si="25">ROUND((E114*F114),2)</f>
        <v>0</v>
      </c>
    </row>
    <row r="115" spans="1:9" s="25" customFormat="1" ht="30" customHeight="1" x14ac:dyDescent="0.3">
      <c r="A115" s="12" t="s">
        <v>315</v>
      </c>
      <c r="B115" s="63" t="s">
        <v>328</v>
      </c>
      <c r="C115" s="13" t="s">
        <v>298</v>
      </c>
      <c r="D115" s="27" t="s">
        <v>153</v>
      </c>
      <c r="E115" s="140">
        <v>659</v>
      </c>
      <c r="F115" s="89"/>
      <c r="G115" s="24">
        <f t="shared" si="24"/>
        <v>0</v>
      </c>
    </row>
    <row r="116" spans="1:9" s="25" customFormat="1" ht="30" customHeight="1" x14ac:dyDescent="0.3">
      <c r="A116" s="12" t="s">
        <v>315</v>
      </c>
      <c r="B116" s="63" t="s">
        <v>329</v>
      </c>
      <c r="C116" s="13" t="s">
        <v>292</v>
      </c>
      <c r="D116" s="27" t="s">
        <v>153</v>
      </c>
      <c r="E116" s="140">
        <v>659</v>
      </c>
      <c r="F116" s="89"/>
      <c r="G116" s="24">
        <f t="shared" ref="G116" si="26">ROUND((E116*F116),2)</f>
        <v>0</v>
      </c>
    </row>
    <row r="117" spans="1:9" s="25" customFormat="1" ht="30" customHeight="1" x14ac:dyDescent="0.3">
      <c r="A117" s="12" t="s">
        <v>315</v>
      </c>
      <c r="B117" s="63" t="s">
        <v>330</v>
      </c>
      <c r="C117" s="13" t="s">
        <v>362</v>
      </c>
      <c r="D117" s="27" t="s">
        <v>38</v>
      </c>
      <c r="E117" s="140">
        <v>6771</v>
      </c>
      <c r="F117" s="89"/>
      <c r="G117" s="24">
        <f t="shared" si="24"/>
        <v>0</v>
      </c>
    </row>
    <row r="118" spans="1:9" s="25" customFormat="1" ht="30" customHeight="1" x14ac:dyDescent="0.3">
      <c r="A118" s="12" t="s">
        <v>315</v>
      </c>
      <c r="B118" s="63" t="s">
        <v>331</v>
      </c>
      <c r="C118" s="13" t="s">
        <v>363</v>
      </c>
      <c r="D118" s="14" t="s">
        <v>155</v>
      </c>
      <c r="E118" s="140">
        <v>0.24</v>
      </c>
      <c r="F118" s="89"/>
      <c r="G118" s="24">
        <f t="shared" si="24"/>
        <v>0</v>
      </c>
    </row>
    <row r="119" spans="1:9" s="25" customFormat="1" ht="30" customHeight="1" x14ac:dyDescent="0.3">
      <c r="A119" s="12" t="s">
        <v>315</v>
      </c>
      <c r="B119" s="63" t="s">
        <v>332</v>
      </c>
      <c r="C119" s="13" t="s">
        <v>364</v>
      </c>
      <c r="D119" s="14" t="s">
        <v>12</v>
      </c>
      <c r="E119" s="140">
        <v>28</v>
      </c>
      <c r="F119" s="89"/>
      <c r="G119" s="24">
        <f>ROUND((E119*F119),2)</f>
        <v>0</v>
      </c>
    </row>
    <row r="120" spans="1:9" s="25" customFormat="1" ht="30" customHeight="1" x14ac:dyDescent="0.3">
      <c r="A120" s="12" t="s">
        <v>315</v>
      </c>
      <c r="B120" s="63" t="s">
        <v>333</v>
      </c>
      <c r="C120" s="13" t="s">
        <v>365</v>
      </c>
      <c r="D120" s="27" t="s">
        <v>12</v>
      </c>
      <c r="E120" s="140">
        <v>28</v>
      </c>
      <c r="F120" s="89"/>
      <c r="G120" s="24">
        <f t="shared" ref="G120:G121" si="27">ROUND((E120*F120),2)</f>
        <v>0</v>
      </c>
    </row>
    <row r="121" spans="1:9" s="25" customFormat="1" ht="30" customHeight="1" x14ac:dyDescent="0.3">
      <c r="A121" s="12" t="s">
        <v>315</v>
      </c>
      <c r="B121" s="63" t="s">
        <v>334</v>
      </c>
      <c r="C121" s="13" t="s">
        <v>366</v>
      </c>
      <c r="D121" s="14" t="s">
        <v>367</v>
      </c>
      <c r="E121" s="140">
        <v>0.3</v>
      </c>
      <c r="F121" s="89"/>
      <c r="G121" s="24">
        <f t="shared" si="27"/>
        <v>0</v>
      </c>
      <c r="H121" s="42"/>
      <c r="I121" s="42"/>
    </row>
    <row r="122" spans="1:9" s="25" customFormat="1" ht="30" customHeight="1" thickBot="1" x14ac:dyDescent="0.35">
      <c r="A122" s="12" t="s">
        <v>315</v>
      </c>
      <c r="B122" s="63" t="s">
        <v>335</v>
      </c>
      <c r="C122" s="13" t="s">
        <v>368</v>
      </c>
      <c r="D122" s="14" t="s">
        <v>38</v>
      </c>
      <c r="E122" s="140">
        <v>190</v>
      </c>
      <c r="F122" s="89"/>
      <c r="G122" s="24">
        <f t="shared" ref="G122" si="28">ROUND((E122*F122),2)</f>
        <v>0</v>
      </c>
      <c r="H122" s="42"/>
      <c r="I122" s="42"/>
    </row>
    <row r="123" spans="1:9" s="25" customFormat="1" ht="30" customHeight="1" thickBot="1" x14ac:dyDescent="0.35">
      <c r="A123" s="18" t="s">
        <v>315</v>
      </c>
      <c r="B123" s="63" t="s">
        <v>336</v>
      </c>
      <c r="C123" s="74" t="s">
        <v>369</v>
      </c>
      <c r="D123" s="32" t="s">
        <v>153</v>
      </c>
      <c r="E123" s="145">
        <v>7</v>
      </c>
      <c r="F123" s="91"/>
      <c r="G123" s="19">
        <f>ROUND((E123*F123),2)</f>
        <v>0</v>
      </c>
      <c r="H123" s="34" t="s">
        <v>32</v>
      </c>
      <c r="I123" s="44">
        <f>ROUND(SUM(G75:G123),2)</f>
        <v>0</v>
      </c>
    </row>
    <row r="124" spans="1:9" s="25" customFormat="1" ht="30" customHeight="1" x14ac:dyDescent="0.3">
      <c r="A124" s="105" t="s">
        <v>373</v>
      </c>
      <c r="B124" s="173" t="s">
        <v>33</v>
      </c>
      <c r="C124" s="106" t="s">
        <v>390</v>
      </c>
      <c r="D124" s="9" t="s">
        <v>26</v>
      </c>
      <c r="E124" s="146">
        <v>110</v>
      </c>
      <c r="F124" s="90"/>
      <c r="G124" s="11">
        <f t="shared" ref="G124:G143" si="29">ROUND((E124*F124),2)</f>
        <v>0</v>
      </c>
      <c r="H124" s="42"/>
      <c r="I124" s="42"/>
    </row>
    <row r="125" spans="1:9" s="25" customFormat="1" ht="30" customHeight="1" x14ac:dyDescent="0.3">
      <c r="A125" s="12" t="s">
        <v>373</v>
      </c>
      <c r="B125" s="174" t="s">
        <v>118</v>
      </c>
      <c r="C125" s="45" t="s">
        <v>391</v>
      </c>
      <c r="D125" s="14" t="s">
        <v>12</v>
      </c>
      <c r="E125" s="140">
        <v>4</v>
      </c>
      <c r="F125" s="89"/>
      <c r="G125" s="24">
        <f t="shared" ref="G125:G133" si="30">ROUND((E125*F125),2)</f>
        <v>0</v>
      </c>
      <c r="H125" s="42"/>
      <c r="I125" s="42"/>
    </row>
    <row r="126" spans="1:9" s="25" customFormat="1" ht="30" customHeight="1" x14ac:dyDescent="0.3">
      <c r="A126" s="12" t="s">
        <v>373</v>
      </c>
      <c r="B126" s="174" t="s">
        <v>119</v>
      </c>
      <c r="C126" s="45" t="s">
        <v>392</v>
      </c>
      <c r="D126" s="14" t="s">
        <v>12</v>
      </c>
      <c r="E126" s="140">
        <v>4</v>
      </c>
      <c r="F126" s="89"/>
      <c r="G126" s="24">
        <f t="shared" si="30"/>
        <v>0</v>
      </c>
      <c r="H126" s="42"/>
      <c r="I126" s="42"/>
    </row>
    <row r="127" spans="1:9" s="25" customFormat="1" ht="30" customHeight="1" x14ac:dyDescent="0.3">
      <c r="A127" s="12" t="s">
        <v>373</v>
      </c>
      <c r="B127" s="174" t="s">
        <v>120</v>
      </c>
      <c r="C127" s="45" t="s">
        <v>382</v>
      </c>
      <c r="D127" s="14" t="s">
        <v>155</v>
      </c>
      <c r="E127" s="140">
        <v>3.5</v>
      </c>
      <c r="F127" s="89"/>
      <c r="G127" s="24">
        <f t="shared" si="30"/>
        <v>0</v>
      </c>
      <c r="H127" s="42"/>
      <c r="I127" s="42"/>
    </row>
    <row r="128" spans="1:9" s="25" customFormat="1" ht="30" customHeight="1" x14ac:dyDescent="0.3">
      <c r="A128" s="12" t="s">
        <v>373</v>
      </c>
      <c r="B128" s="174" t="s">
        <v>121</v>
      </c>
      <c r="C128" s="45" t="s">
        <v>383</v>
      </c>
      <c r="D128" s="14" t="s">
        <v>26</v>
      </c>
      <c r="E128" s="140">
        <v>35</v>
      </c>
      <c r="F128" s="89"/>
      <c r="G128" s="24">
        <f t="shared" si="30"/>
        <v>0</v>
      </c>
      <c r="H128" s="42"/>
      <c r="I128" s="42"/>
    </row>
    <row r="129" spans="1:9" s="25" customFormat="1" ht="30" customHeight="1" x14ac:dyDescent="0.3">
      <c r="A129" s="12" t="s">
        <v>373</v>
      </c>
      <c r="B129" s="174" t="s">
        <v>122</v>
      </c>
      <c r="C129" s="45" t="s">
        <v>384</v>
      </c>
      <c r="D129" s="14" t="s">
        <v>26</v>
      </c>
      <c r="E129" s="140">
        <v>35</v>
      </c>
      <c r="F129" s="89"/>
      <c r="G129" s="24">
        <f t="shared" si="30"/>
        <v>0</v>
      </c>
      <c r="H129" s="42"/>
      <c r="I129" s="42"/>
    </row>
    <row r="130" spans="1:9" s="25" customFormat="1" ht="30" customHeight="1" x14ac:dyDescent="0.3">
      <c r="A130" s="12" t="s">
        <v>373</v>
      </c>
      <c r="B130" s="174" t="s">
        <v>123</v>
      </c>
      <c r="C130" s="45" t="s">
        <v>385</v>
      </c>
      <c r="D130" s="14" t="s">
        <v>26</v>
      </c>
      <c r="E130" s="140">
        <v>35</v>
      </c>
      <c r="F130" s="89"/>
      <c r="G130" s="24">
        <f t="shared" si="30"/>
        <v>0</v>
      </c>
      <c r="H130" s="42"/>
      <c r="I130" s="42"/>
    </row>
    <row r="131" spans="1:9" s="25" customFormat="1" ht="30" customHeight="1" x14ac:dyDescent="0.3">
      <c r="A131" s="12" t="s">
        <v>373</v>
      </c>
      <c r="B131" s="174" t="s">
        <v>124</v>
      </c>
      <c r="C131" s="45" t="s">
        <v>386</v>
      </c>
      <c r="D131" s="14" t="s">
        <v>12</v>
      </c>
      <c r="E131" s="140">
        <v>2</v>
      </c>
      <c r="F131" s="89"/>
      <c r="G131" s="24">
        <f t="shared" si="30"/>
        <v>0</v>
      </c>
      <c r="H131" s="42"/>
      <c r="I131" s="42"/>
    </row>
    <row r="132" spans="1:9" s="25" customFormat="1" ht="30" customHeight="1" x14ac:dyDescent="0.3">
      <c r="A132" s="12" t="s">
        <v>373</v>
      </c>
      <c r="B132" s="174" t="s">
        <v>125</v>
      </c>
      <c r="C132" s="45" t="s">
        <v>393</v>
      </c>
      <c r="D132" s="14" t="s">
        <v>153</v>
      </c>
      <c r="E132" s="140">
        <v>7</v>
      </c>
      <c r="F132" s="89"/>
      <c r="G132" s="24">
        <f t="shared" si="30"/>
        <v>0</v>
      </c>
      <c r="H132" s="42"/>
      <c r="I132" s="42"/>
    </row>
    <row r="133" spans="1:9" s="25" customFormat="1" ht="30" customHeight="1" x14ac:dyDescent="0.3">
      <c r="A133" s="12" t="s">
        <v>373</v>
      </c>
      <c r="B133" s="174" t="s">
        <v>216</v>
      </c>
      <c r="C133" s="13" t="s">
        <v>387</v>
      </c>
      <c r="D133" s="14" t="s">
        <v>153</v>
      </c>
      <c r="E133" s="140">
        <v>314</v>
      </c>
      <c r="F133" s="89"/>
      <c r="G133" s="24">
        <f t="shared" si="30"/>
        <v>0</v>
      </c>
      <c r="H133" s="42"/>
      <c r="I133" s="42"/>
    </row>
    <row r="134" spans="1:9" s="25" customFormat="1" ht="30" customHeight="1" x14ac:dyDescent="0.3">
      <c r="A134" s="12" t="s">
        <v>373</v>
      </c>
      <c r="B134" s="174" t="s">
        <v>217</v>
      </c>
      <c r="C134" s="45" t="s">
        <v>394</v>
      </c>
      <c r="D134" s="14" t="s">
        <v>153</v>
      </c>
      <c r="E134" s="140">
        <v>314</v>
      </c>
      <c r="F134" s="89"/>
      <c r="G134" s="24">
        <f t="shared" si="29"/>
        <v>0</v>
      </c>
      <c r="H134" s="42"/>
      <c r="I134" s="42"/>
    </row>
    <row r="135" spans="1:9" s="25" customFormat="1" ht="30" customHeight="1" x14ac:dyDescent="0.3">
      <c r="A135" s="12" t="s">
        <v>373</v>
      </c>
      <c r="B135" s="174" t="s">
        <v>218</v>
      </c>
      <c r="C135" s="45" t="s">
        <v>388</v>
      </c>
      <c r="D135" s="14" t="s">
        <v>26</v>
      </c>
      <c r="E135" s="140">
        <v>72</v>
      </c>
      <c r="F135" s="89"/>
      <c r="G135" s="24">
        <f t="shared" si="29"/>
        <v>0</v>
      </c>
      <c r="H135" s="42"/>
      <c r="I135" s="42"/>
    </row>
    <row r="136" spans="1:9" s="25" customFormat="1" ht="30" customHeight="1" x14ac:dyDescent="0.3">
      <c r="A136" s="12" t="s">
        <v>373</v>
      </c>
      <c r="B136" s="174" t="s">
        <v>374</v>
      </c>
      <c r="C136" s="45" t="s">
        <v>395</v>
      </c>
      <c r="D136" s="14" t="s">
        <v>155</v>
      </c>
      <c r="E136" s="140">
        <v>1.2</v>
      </c>
      <c r="F136" s="89"/>
      <c r="G136" s="24">
        <f t="shared" si="29"/>
        <v>0</v>
      </c>
      <c r="H136" s="42"/>
      <c r="I136" s="42"/>
    </row>
    <row r="137" spans="1:9" s="25" customFormat="1" ht="30" customHeight="1" x14ac:dyDescent="0.3">
      <c r="A137" s="12" t="s">
        <v>373</v>
      </c>
      <c r="B137" s="174" t="s">
        <v>375</v>
      </c>
      <c r="C137" s="45" t="s">
        <v>396</v>
      </c>
      <c r="D137" s="14" t="s">
        <v>155</v>
      </c>
      <c r="E137" s="140">
        <v>7</v>
      </c>
      <c r="F137" s="89"/>
      <c r="G137" s="24">
        <f t="shared" si="29"/>
        <v>0</v>
      </c>
      <c r="H137" s="42"/>
      <c r="I137" s="42"/>
    </row>
    <row r="138" spans="1:9" s="25" customFormat="1" ht="30" customHeight="1" x14ac:dyDescent="0.3">
      <c r="A138" s="12" t="s">
        <v>373</v>
      </c>
      <c r="B138" s="174" t="s">
        <v>376</v>
      </c>
      <c r="C138" s="45" t="s">
        <v>397</v>
      </c>
      <c r="D138" s="14" t="s">
        <v>155</v>
      </c>
      <c r="E138" s="140">
        <v>3.9</v>
      </c>
      <c r="F138" s="89"/>
      <c r="G138" s="24">
        <f t="shared" si="29"/>
        <v>0</v>
      </c>
      <c r="H138" s="42"/>
      <c r="I138" s="42"/>
    </row>
    <row r="139" spans="1:9" s="25" customFormat="1" ht="30" customHeight="1" x14ac:dyDescent="0.3">
      <c r="A139" s="12" t="s">
        <v>373</v>
      </c>
      <c r="B139" s="174" t="s">
        <v>377</v>
      </c>
      <c r="C139" s="45" t="s">
        <v>389</v>
      </c>
      <c r="D139" s="14" t="s">
        <v>153</v>
      </c>
      <c r="E139" s="140">
        <v>46</v>
      </c>
      <c r="F139" s="89"/>
      <c r="G139" s="24">
        <f t="shared" si="29"/>
        <v>0</v>
      </c>
      <c r="H139" s="42"/>
      <c r="I139" s="42"/>
    </row>
    <row r="140" spans="1:9" s="25" customFormat="1" ht="30" customHeight="1" x14ac:dyDescent="0.3">
      <c r="A140" s="12" t="s">
        <v>373</v>
      </c>
      <c r="B140" s="174" t="s">
        <v>378</v>
      </c>
      <c r="C140" s="13" t="s">
        <v>276</v>
      </c>
      <c r="D140" s="14" t="s">
        <v>153</v>
      </c>
      <c r="E140" s="140">
        <v>46</v>
      </c>
      <c r="F140" s="89"/>
      <c r="G140" s="24">
        <f t="shared" si="29"/>
        <v>0</v>
      </c>
      <c r="H140" s="42"/>
      <c r="I140" s="42"/>
    </row>
    <row r="141" spans="1:9" s="25" customFormat="1" ht="30" customHeight="1" x14ac:dyDescent="0.3">
      <c r="A141" s="12" t="s">
        <v>373</v>
      </c>
      <c r="B141" s="174" t="s">
        <v>379</v>
      </c>
      <c r="C141" s="45" t="s">
        <v>292</v>
      </c>
      <c r="D141" s="14" t="s">
        <v>153</v>
      </c>
      <c r="E141" s="140">
        <v>15</v>
      </c>
      <c r="F141" s="89"/>
      <c r="G141" s="24">
        <f t="shared" ref="G141:G142" si="31">ROUND((E141*F141),2)</f>
        <v>0</v>
      </c>
      <c r="H141" s="42"/>
      <c r="I141" s="42"/>
    </row>
    <row r="142" spans="1:9" s="25" customFormat="1" ht="30" customHeight="1" thickBot="1" x14ac:dyDescent="0.35">
      <c r="A142" s="12" t="s">
        <v>373</v>
      </c>
      <c r="B142" s="174" t="s">
        <v>380</v>
      </c>
      <c r="C142" s="45" t="s">
        <v>398</v>
      </c>
      <c r="D142" s="14" t="s">
        <v>38</v>
      </c>
      <c r="E142" s="140">
        <v>762</v>
      </c>
      <c r="F142" s="89"/>
      <c r="G142" s="24">
        <f t="shared" si="31"/>
        <v>0</v>
      </c>
      <c r="H142" s="42"/>
      <c r="I142" s="42"/>
    </row>
    <row r="143" spans="1:9" s="25" customFormat="1" ht="30" customHeight="1" thickBot="1" x14ac:dyDescent="0.35">
      <c r="A143" s="33" t="s">
        <v>373</v>
      </c>
      <c r="B143" s="175" t="s">
        <v>381</v>
      </c>
      <c r="C143" s="107" t="s">
        <v>399</v>
      </c>
      <c r="D143" s="75" t="s">
        <v>155</v>
      </c>
      <c r="E143" s="147">
        <v>0.1</v>
      </c>
      <c r="F143" s="91"/>
      <c r="G143" s="19">
        <f t="shared" si="29"/>
        <v>0</v>
      </c>
      <c r="H143" s="34" t="s">
        <v>34</v>
      </c>
      <c r="I143" s="21">
        <f>ROUND(SUM(G124:G143),2)</f>
        <v>0</v>
      </c>
    </row>
    <row r="144" spans="1:9" s="25" customFormat="1" ht="42.5" thickBot="1" x14ac:dyDescent="0.35">
      <c r="A144" s="46"/>
      <c r="B144" s="47"/>
      <c r="C144" s="46"/>
      <c r="D144" s="47"/>
      <c r="E144" s="47"/>
      <c r="F144" s="48" t="s">
        <v>48</v>
      </c>
      <c r="G144" s="49">
        <f>SUM(G5:G143)</f>
        <v>0</v>
      </c>
      <c r="H144" s="42"/>
      <c r="I144" s="42"/>
    </row>
  </sheetData>
  <sheetProtection algorithmName="SHA-512" hashValue="n6nXUUKSkUVoqSTaPKve/8JzJemUeyc0lvGaDMZ0RIIkJi6/9jxYius5CgjJPJF0R4j/uYurT5Fpd2Zb7lIYew==" saltValue="PFCJ3QAvOdK9mMF0YK+sdw==" spinCount="100000" sheet="1" objects="1" scenarios="1"/>
  <mergeCells count="2">
    <mergeCell ref="A1:G1"/>
    <mergeCell ref="A3:G3"/>
  </mergeCells>
  <phoneticPr fontId="17"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4F309F-B1D5-45B2-8AB6-586CDBB18A1B}">
  <dimension ref="B2:D22"/>
  <sheetViews>
    <sheetView tabSelected="1" zoomScaleNormal="100" workbookViewId="0">
      <selection activeCell="D13" sqref="D13"/>
    </sheetView>
  </sheetViews>
  <sheetFormatPr defaultRowHeight="14" x14ac:dyDescent="0.3"/>
  <cols>
    <col min="2" max="2" width="12.5" customWidth="1"/>
    <col min="3" max="3" width="44.25" customWidth="1"/>
    <col min="4" max="4" width="30.75" customWidth="1"/>
  </cols>
  <sheetData>
    <row r="2" spans="2:4" ht="15" x14ac:dyDescent="0.3">
      <c r="B2" s="191"/>
      <c r="C2" s="191"/>
      <c r="D2" s="191"/>
    </row>
    <row r="3" spans="2:4" x14ac:dyDescent="0.3">
      <c r="B3" s="192" t="s">
        <v>49</v>
      </c>
      <c r="C3" s="193"/>
      <c r="D3" s="194"/>
    </row>
    <row r="4" spans="2:4" ht="26" x14ac:dyDescent="0.3">
      <c r="B4" s="93" t="s">
        <v>50</v>
      </c>
      <c r="C4" s="93" t="s">
        <v>51</v>
      </c>
      <c r="D4" s="93" t="s">
        <v>52</v>
      </c>
    </row>
    <row r="5" spans="2:4" ht="14.25" customHeight="1" x14ac:dyDescent="0.3">
      <c r="B5" s="195" t="s">
        <v>151</v>
      </c>
      <c r="C5" s="196"/>
      <c r="D5" s="197"/>
    </row>
    <row r="6" spans="2:4" x14ac:dyDescent="0.3">
      <c r="B6" s="198"/>
      <c r="C6" s="199"/>
      <c r="D6" s="200"/>
    </row>
    <row r="7" spans="2:4" x14ac:dyDescent="0.3">
      <c r="B7" s="55">
        <v>1</v>
      </c>
      <c r="C7" s="94" t="s">
        <v>54</v>
      </c>
      <c r="D7" s="95">
        <f>'DKŽ_1 S dalis'!G99</f>
        <v>0</v>
      </c>
    </row>
    <row r="8" spans="2:4" x14ac:dyDescent="0.3">
      <c r="B8" s="55">
        <v>2</v>
      </c>
      <c r="C8" s="94" t="s">
        <v>53</v>
      </c>
      <c r="D8" s="95">
        <f>'DKŽ_1 S dalis'!G99</f>
        <v>0</v>
      </c>
    </row>
    <row r="9" spans="2:4" ht="26" x14ac:dyDescent="0.3">
      <c r="B9" s="93" t="s">
        <v>55</v>
      </c>
      <c r="C9" s="96" t="s">
        <v>56</v>
      </c>
      <c r="D9" s="95">
        <f>SUM(D7:D8)</f>
        <v>0</v>
      </c>
    </row>
    <row r="12" spans="2:4" ht="74.25" customHeight="1" x14ac:dyDescent="0.3">
      <c r="B12" s="201" t="s">
        <v>400</v>
      </c>
      <c r="C12" s="201"/>
      <c r="D12" s="201"/>
    </row>
    <row r="16" spans="2:4" ht="14.5" x14ac:dyDescent="0.35">
      <c r="B16" s="157"/>
      <c r="C16" s="157"/>
      <c r="D16" s="158" t="s">
        <v>57</v>
      </c>
    </row>
    <row r="17" spans="2:4" x14ac:dyDescent="0.3">
      <c r="B17" s="157"/>
      <c r="C17" s="157"/>
      <c r="D17" s="157"/>
    </row>
    <row r="18" spans="2:4" ht="247" customHeight="1" x14ac:dyDescent="0.3">
      <c r="B18" s="187" t="s">
        <v>401</v>
      </c>
      <c r="C18" s="188"/>
      <c r="D18" s="188"/>
    </row>
    <row r="19" spans="2:4" ht="128.15" customHeight="1" x14ac:dyDescent="0.3">
      <c r="B19" s="187" t="s">
        <v>149</v>
      </c>
      <c r="C19" s="188"/>
      <c r="D19" s="188"/>
    </row>
    <row r="20" spans="2:4" ht="138.75" customHeight="1" x14ac:dyDescent="0.3">
      <c r="B20" s="187" t="s">
        <v>150</v>
      </c>
      <c r="C20" s="188"/>
      <c r="D20" s="188"/>
    </row>
    <row r="21" spans="2:4" x14ac:dyDescent="0.3">
      <c r="B21" s="53"/>
      <c r="C21" s="53"/>
      <c r="D21" s="53"/>
    </row>
    <row r="22" spans="2:4" ht="67.5" customHeight="1" x14ac:dyDescent="0.3">
      <c r="B22" s="189"/>
      <c r="C22" s="190"/>
      <c r="D22" s="190"/>
    </row>
  </sheetData>
  <sheetProtection algorithmName="SHA-512" hashValue="utghoezwscWfZ7KlsHcQyREOwXSb9piYO5lJfkF9EagJjW/VmBGT53gMuggh5w5ur2hOKekHeI51E1z5MNNitg==" saltValue="2tnnN5zxUpduDpzTUP5N3w==" spinCount="100000" sheet="1" objects="1" scenarios="1"/>
  <mergeCells count="8">
    <mergeCell ref="B20:D20"/>
    <mergeCell ref="B22:D22"/>
    <mergeCell ref="B2:D2"/>
    <mergeCell ref="B3:D3"/>
    <mergeCell ref="B5:D6"/>
    <mergeCell ref="B12:D12"/>
    <mergeCell ref="B18:D18"/>
    <mergeCell ref="B19:D19"/>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48d8fdb-cbd1-4bf9-85d9-1b56c2a9afae">
      <Terms xmlns="http://schemas.microsoft.com/office/infopath/2007/PartnerControls"/>
    </lcf76f155ced4ddcb4097134ff3c332f>
    <Projektai xmlns="948d8fdb-cbd1-4bf9-85d9-1b56c2a9afae" xsi:nil="true"/>
    <TaxCatchAll xmlns="2945cdf4-c922-4f1d-a4b6-d6a562696c98"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51FF42B1FF6B5148ADE8E0D9C224EFE5" ma:contentTypeVersion="17" ma:contentTypeDescription="Kurkite naują dokumentą." ma:contentTypeScope="" ma:versionID="f29297d6540406a493246a2d82cbb401">
  <xsd:schema xmlns:xsd="http://www.w3.org/2001/XMLSchema" xmlns:xs="http://www.w3.org/2001/XMLSchema" xmlns:p="http://schemas.microsoft.com/office/2006/metadata/properties" xmlns:ns2="2945cdf4-c922-4f1d-a4b6-d6a562696c98" xmlns:ns3="948d8fdb-cbd1-4bf9-85d9-1b56c2a9afae" targetNamespace="http://schemas.microsoft.com/office/2006/metadata/properties" ma:root="true" ma:fieldsID="2bac9981d9815e9bf383a1b5ea5971be" ns2:_="" ns3:_="">
    <xsd:import namespace="2945cdf4-c922-4f1d-a4b6-d6a562696c98"/>
    <xsd:import namespace="948d8fdb-cbd1-4bf9-85d9-1b56c2a9afae"/>
    <xsd:element name="properties">
      <xsd:complexType>
        <xsd:sequence>
          <xsd:element name="documentManagement">
            <xsd:complexType>
              <xsd:all>
                <xsd:element ref="ns2:SharedWithUsers" minOccurs="0"/>
                <xsd:element ref="ns2:SharedWithDetails" minOccurs="0"/>
                <xsd:element ref="ns3:Projektai" minOccurs="0"/>
                <xsd:element ref="ns3:MediaServiceMetadata" minOccurs="0"/>
                <xsd:element ref="ns3:MediaServiceFastMetadata" minOccurs="0"/>
                <xsd:element ref="ns3:MediaServiceSearchProperties" minOccurs="0"/>
                <xsd:element ref="ns3:MediaServiceObjectDetectorVersions" minOccurs="0"/>
                <xsd:element ref="ns3:lcf76f155ced4ddcb4097134ff3c332f" minOccurs="0"/>
                <xsd:element ref="ns2:TaxCatchAll" minOccurs="0"/>
                <xsd:element ref="ns3:MediaServiceDateTaken" minOccurs="0"/>
                <xsd:element ref="ns3:MediaServiceLocation" minOccurs="0"/>
                <xsd:element ref="ns3:MediaServiceGenerationTime" minOccurs="0"/>
                <xsd:element ref="ns3:MediaServiceEventHashCode" minOccurs="0"/>
                <xsd:element ref="ns3:MediaServiceOCR"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45cdf4-c922-4f1d-a4b6-d6a562696c98" elementFormDefault="qualified">
    <xsd:import namespace="http://schemas.microsoft.com/office/2006/documentManagement/types"/>
    <xsd:import namespace="http://schemas.microsoft.com/office/infopath/2007/PartnerControls"/>
    <xsd:element name="SharedWithUsers" ma:index="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internalName="SharedWithDetails" ma:readOnly="true">
      <xsd:simpleType>
        <xsd:restriction base="dms:Note">
          <xsd:maxLength value="255"/>
        </xsd:restriction>
      </xsd:simpleType>
    </xsd:element>
    <xsd:element name="TaxCatchAll" ma:index="17" nillable="true" ma:displayName="Taxonomy Catch All Column" ma:hidden="true" ma:list="{c02491a9-d08c-41e0-9a78-35957a5d7b8e}" ma:internalName="TaxCatchAll" ma:showField="CatchAllData" ma:web="2945cdf4-c922-4f1d-a4b6-d6a562696c9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48d8fdb-cbd1-4bf9-85d9-1b56c2a9afae" elementFormDefault="qualified">
    <xsd:import namespace="http://schemas.microsoft.com/office/2006/documentManagement/types"/>
    <xsd:import namespace="http://schemas.microsoft.com/office/infopath/2007/PartnerControls"/>
    <xsd:element name="Projektai" ma:index="10" nillable="true" ma:displayName="Projektai" ma:format="Dropdown" ma:internalName="Projektai">
      <xsd:simpleType>
        <xsd:restriction base="dms:Note">
          <xsd:maxLength value="255"/>
        </xsd:restriction>
      </xsd:simple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lcf76f155ced4ddcb4097134ff3c332f" ma:index="16" nillable="true" ma:taxonomy="true" ma:internalName="lcf76f155ced4ddcb4097134ff3c332f" ma:taxonomyFieldName="MediaServiceImageTags" ma:displayName="Vaizdų žymės" ma:readOnly="false" ma:fieldId="{5cf76f15-5ced-4ddc-b409-7134ff3c332f}" ma:taxonomyMulti="true" ma:sspId="3f7648de-2460-46fd-a520-37932d78478a" ma:termSetId="09814cd3-568e-fe90-9814-8d621ff8fb84" ma:anchorId="fba54fb3-c3e1-fe81-a776-ca4b69148c4d" ma:open="true" ma:isKeyword="false">
      <xsd:complexType>
        <xsd:sequence>
          <xsd:element ref="pc:Terms" minOccurs="0" maxOccurs="1"/>
        </xsd:sequence>
      </xsd:complex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OCR" ma:index="22" nillable="true" ma:displayName="Extracted Text" ma:internalName="MediaServiceOCR" ma:readOnly="true">
      <xsd:simpleType>
        <xsd:restriction base="dms:Note">
          <xsd:maxLength value="255"/>
        </xsd:restriction>
      </xsd:simpleType>
    </xsd:element>
    <xsd:element name="MediaLengthInSeconds" ma:index="23"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AAA6E30-D7FC-41B4-9E72-A40964447C4F}">
  <ds:schemaRefs>
    <ds:schemaRef ds:uri="http://schemas.microsoft.com/office/2006/metadata/properties"/>
    <ds:schemaRef ds:uri="http://schemas.microsoft.com/office/infopath/2007/PartnerControls"/>
    <ds:schemaRef ds:uri="948d8fdb-cbd1-4bf9-85d9-1b56c2a9afae"/>
    <ds:schemaRef ds:uri="2945cdf4-c922-4f1d-a4b6-d6a562696c98"/>
  </ds:schemaRefs>
</ds:datastoreItem>
</file>

<file path=customXml/itemProps2.xml><?xml version="1.0" encoding="utf-8"?>
<ds:datastoreItem xmlns:ds="http://schemas.openxmlformats.org/officeDocument/2006/customXml" ds:itemID="{BD139DAA-0CD8-46F5-82A6-40C2067EDFC2}">
  <ds:schemaRefs>
    <ds:schemaRef ds:uri="http://schemas.microsoft.com/sharepoint/v3/contenttype/forms"/>
  </ds:schemaRefs>
</ds:datastoreItem>
</file>

<file path=customXml/itemProps3.xml><?xml version="1.0" encoding="utf-8"?>
<ds:datastoreItem xmlns:ds="http://schemas.openxmlformats.org/officeDocument/2006/customXml" ds:itemID="{43B763C5-BE6E-44B0-9953-9DDF018C92B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45cdf4-c922-4f1d-a4b6-d6a562696c98"/>
    <ds:schemaRef ds:uri="948d8fdb-cbd1-4bf9-85d9-1b56c2a9afa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3</vt:i4>
      </vt:variant>
    </vt:vector>
  </HeadingPairs>
  <TitlesOfParts>
    <vt:vector size="3" baseType="lpstr">
      <vt:lpstr>DKŽ_1 S dalis</vt:lpstr>
      <vt:lpstr>DKŽ_2 SK dalis</vt:lpstr>
      <vt:lpstr>Santrauka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 Petrauskienė</dc:creator>
  <cp:lastModifiedBy>Aiškutė Tranienė</cp:lastModifiedBy>
  <dcterms:created xsi:type="dcterms:W3CDTF">2024-03-29T05:22:49Z</dcterms:created>
  <dcterms:modified xsi:type="dcterms:W3CDTF">2025-05-23T12:12:37Z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0x01010051FF42B1FF6B5148ADE8E0D9C224EFE5</vt:lpwstr>
  </property>
</Properties>
</file>